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1"/>
  </bookViews>
  <sheets>
    <sheet name="Sumár" sheetId="1" r:id="rId1"/>
    <sheet name="Sumár (2)" sheetId="2" r:id="rId2"/>
  </sheets>
  <definedNames>
    <definedName name="_xlnm._FilterDatabase" localSheetId="0" hidden="1">'Sumár'!$C$6:$H$97</definedName>
    <definedName name="_xlnm.Print_Titles" localSheetId="0">'Sumár'!$1:$6</definedName>
    <definedName name="_xlnm.Print_Titles" localSheetId="1">'Sumár (2)'!$1:$6</definedName>
    <definedName name="_xlnm.Print_Area" localSheetId="0">'Sumár'!$A$1:$L$101</definedName>
    <definedName name="_xlnm.Print_Area" localSheetId="1">'Sumár (2)'!$A$1:$L$86</definedName>
  </definedNames>
  <calcPr fullCalcOnLoad="1"/>
</workbook>
</file>

<file path=xl/sharedStrings.xml><?xml version="1.0" encoding="utf-8"?>
<sst xmlns="http://schemas.openxmlformats.org/spreadsheetml/2006/main" count="1008" uniqueCount="284">
  <si>
    <t>Priezvisko</t>
  </si>
  <si>
    <t>Meno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</si>
  <si>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</si>
  <si>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</si>
  <si>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</si>
  <si>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</si>
  <si>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</si>
  <si>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</si>
  <si>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</si>
  <si>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</si>
  <si>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</si>
  <si>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</si>
  <si>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</si>
  <si>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</si>
  <si>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</si>
  <si>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</si>
  <si>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</si>
  <si>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</si>
  <si>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</si>
  <si>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</si>
  <si>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</si>
  <si>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</si>
  <si>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</si>
  <si>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</si>
  <si>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</si>
  <si>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</si>
  <si>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</si>
  <si>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</si>
  <si>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</si>
  <si>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</si>
  <si>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</si>
  <si>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</si>
  <si>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</si>
  <si>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</si>
  <si>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</si>
  <si>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</si>
  <si>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</si>
  <si>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</si>
  <si>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</si>
  <si>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</si>
  <si>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</si>
  <si>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</si>
  <si>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</si>
  <si>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</si>
  <si>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</si>
  <si>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</si>
  <si>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Klub / mesto</t>
  </si>
  <si>
    <t>Kategória</t>
  </si>
  <si>
    <t>Rok narod.</t>
  </si>
  <si>
    <t>Výsl. čas 
mm:ss</t>
  </si>
  <si>
    <t>čas v cieli
h:mm:ss</t>
  </si>
  <si>
    <t>Dosiahnutá rýchlosť
km/h</t>
  </si>
  <si>
    <t>ŠTART</t>
  </si>
  <si>
    <t>CIEĽ</t>
  </si>
  <si>
    <t>Čas 
h:mm:ss</t>
  </si>
  <si>
    <t>Číslo</t>
  </si>
  <si>
    <t>Lehotský</t>
  </si>
  <si>
    <t>Stanislav</t>
  </si>
  <si>
    <t>Čachtice</t>
  </si>
  <si>
    <t>M</t>
  </si>
  <si>
    <t>Peter</t>
  </si>
  <si>
    <t>Juraj</t>
  </si>
  <si>
    <t>Považská Bystrica</t>
  </si>
  <si>
    <t>C</t>
  </si>
  <si>
    <t>Nitra</t>
  </si>
  <si>
    <t>Daniel</t>
  </si>
  <si>
    <t>Hrubý</t>
  </si>
  <si>
    <t>Dušan</t>
  </si>
  <si>
    <t>Pezinok</t>
  </si>
  <si>
    <t>Bratislava</t>
  </si>
  <si>
    <t>Elvis</t>
  </si>
  <si>
    <t>Trnava</t>
  </si>
  <si>
    <t>Škultéty</t>
  </si>
  <si>
    <t>Milan</t>
  </si>
  <si>
    <t>Martin</t>
  </si>
  <si>
    <t>Štefan</t>
  </si>
  <si>
    <t>V</t>
  </si>
  <si>
    <t>Vidlička</t>
  </si>
  <si>
    <t>Bučany</t>
  </si>
  <si>
    <t>Pavol</t>
  </si>
  <si>
    <t>Dišeková</t>
  </si>
  <si>
    <t>Simona</t>
  </si>
  <si>
    <t>Tomáš</t>
  </si>
  <si>
    <t>Blanárik</t>
  </si>
  <si>
    <t>Ivan</t>
  </si>
  <si>
    <t>Vlastimil</t>
  </si>
  <si>
    <t>Šimna</t>
  </si>
  <si>
    <t>Tnava</t>
  </si>
  <si>
    <t>Andrej</t>
  </si>
  <si>
    <t>Orihel</t>
  </si>
  <si>
    <t>Orihelová</t>
  </si>
  <si>
    <t>Duboš</t>
  </si>
  <si>
    <t>Tančibok</t>
  </si>
  <si>
    <t>Veselovský</t>
  </si>
  <si>
    <t>Ladislav</t>
  </si>
  <si>
    <t>Filip</t>
  </si>
  <si>
    <t>Bohuš</t>
  </si>
  <si>
    <t>Jaroslav</t>
  </si>
  <si>
    <t>Michal</t>
  </si>
  <si>
    <t>Drahovce</t>
  </si>
  <si>
    <t>Pápež</t>
  </si>
  <si>
    <t>Dolný Lopašov</t>
  </si>
  <si>
    <t>Marián</t>
  </si>
  <si>
    <t>D</t>
  </si>
  <si>
    <t>Andrea</t>
  </si>
  <si>
    <t>Lorenčík</t>
  </si>
  <si>
    <t>Križovany</t>
  </si>
  <si>
    <t>Križan</t>
  </si>
  <si>
    <t>D. Trenčín Marida</t>
  </si>
  <si>
    <t>Kurnický</t>
  </si>
  <si>
    <t>Roman</t>
  </si>
  <si>
    <t>Piešťany</t>
  </si>
  <si>
    <t>Š</t>
  </si>
  <si>
    <t>Hazlinger</t>
  </si>
  <si>
    <t>Dobiáš</t>
  </si>
  <si>
    <t>Trenčín</t>
  </si>
  <si>
    <t>Hruška</t>
  </si>
  <si>
    <t>Dukla Bratislava</t>
  </si>
  <si>
    <t>Kujovič</t>
  </si>
  <si>
    <t>František</t>
  </si>
  <si>
    <t>Olympik Trnava</t>
  </si>
  <si>
    <t>Vrábel</t>
  </si>
  <si>
    <t>Velicsányi</t>
  </si>
  <si>
    <t>Stríženec</t>
  </si>
  <si>
    <t>Miroslav</t>
  </si>
  <si>
    <t>Šácha</t>
  </si>
  <si>
    <t>Petr</t>
  </si>
  <si>
    <t>Vrbové</t>
  </si>
  <si>
    <t>Pogran</t>
  </si>
  <si>
    <t>Marek</t>
  </si>
  <si>
    <t>Kurnická</t>
  </si>
  <si>
    <t>Trerezka</t>
  </si>
  <si>
    <t>Tanáč</t>
  </si>
  <si>
    <t>Vinš</t>
  </si>
  <si>
    <t>Karol</t>
  </si>
  <si>
    <t>Triatlon Team TT</t>
  </si>
  <si>
    <t>Doka</t>
  </si>
  <si>
    <t>Cyklo-Tour Sereď</t>
  </si>
  <si>
    <t>Uvaček</t>
  </si>
  <si>
    <t>Petkovský</t>
  </si>
  <si>
    <t>Drusc</t>
  </si>
  <si>
    <t>Branislav</t>
  </si>
  <si>
    <t>Jakabovič ml.</t>
  </si>
  <si>
    <t>Jakabovič st.</t>
  </si>
  <si>
    <t>Blahová</t>
  </si>
  <si>
    <t>Silvia</t>
  </si>
  <si>
    <t>Ž</t>
  </si>
  <si>
    <t>Orlický</t>
  </si>
  <si>
    <t>Heretík</t>
  </si>
  <si>
    <t>Čambor</t>
  </si>
  <si>
    <t>CK Trnava</t>
  </si>
  <si>
    <t>Hlbocký</t>
  </si>
  <si>
    <t>Rozhodca : Ladislav Duboš</t>
  </si>
  <si>
    <t>Riaditeľ pretekov: Marián Hlbocký</t>
  </si>
  <si>
    <t>Usporiadateľ: CK Trnava</t>
  </si>
  <si>
    <t>S-Školáci,  C- chlapci   D-dievčatá,     Ž-ženy,   M-muži,     V  veteráni nad 50,</t>
  </si>
  <si>
    <t>víťaz kategórie</t>
  </si>
  <si>
    <t>Por</t>
  </si>
  <si>
    <t>Por. kat.</t>
  </si>
  <si>
    <t>neštartoval</t>
  </si>
  <si>
    <t>Výsledková listina</t>
  </si>
  <si>
    <t>Cyklistické preteky, časovka jednotlivcov</t>
  </si>
  <si>
    <t>Dátum: 10.09.2011</t>
  </si>
  <si>
    <t>Trnavských jarmočných 6666 metrov 2011   19. ročník</t>
  </si>
  <si>
    <t>Južný vietor</t>
  </si>
  <si>
    <t>Teplota 25 st. C</t>
  </si>
  <si>
    <t>Paulíny</t>
  </si>
  <si>
    <t>Rastislav</t>
  </si>
  <si>
    <t>Tomeček</t>
  </si>
  <si>
    <t>Varga</t>
  </si>
  <si>
    <t>Lorant</t>
  </si>
  <si>
    <t>Opoj</t>
  </si>
  <si>
    <t>Čechovič</t>
  </si>
  <si>
    <t>Richard</t>
  </si>
  <si>
    <t>Drahoš</t>
  </si>
  <si>
    <t xml:space="preserve">Ľuboš </t>
  </si>
  <si>
    <t>Emil</t>
  </si>
  <si>
    <t>Brunovský</t>
  </si>
  <si>
    <t>Domin</t>
  </si>
  <si>
    <t>Samuel</t>
  </si>
  <si>
    <t>Klimo</t>
  </si>
  <si>
    <t>Žilinský</t>
  </si>
  <si>
    <t>Matej</t>
  </si>
  <si>
    <t>Krkoška</t>
  </si>
  <si>
    <t>Radovan</t>
  </si>
  <si>
    <t>Krajčovič</t>
  </si>
  <si>
    <t>Cífer</t>
  </si>
  <si>
    <t xml:space="preserve">Dišeková </t>
  </si>
  <si>
    <t>Triatlon Trnava</t>
  </si>
  <si>
    <t>Augustín</t>
  </si>
  <si>
    <t>Miloš</t>
  </si>
  <si>
    <t>Link</t>
  </si>
  <si>
    <t>Zachar</t>
  </si>
  <si>
    <t>Malženice</t>
  </si>
  <si>
    <t>Michalík</t>
  </si>
  <si>
    <t>Oldrych</t>
  </si>
  <si>
    <t>Čmarada</t>
  </si>
  <si>
    <t>Cepka</t>
  </si>
  <si>
    <t>Krupa</t>
  </si>
  <si>
    <t>Ján</t>
  </si>
  <si>
    <t>Koudlová</t>
  </si>
  <si>
    <t>Soňa</t>
  </si>
  <si>
    <t>Braniša</t>
  </si>
  <si>
    <t>Karel</t>
  </si>
  <si>
    <t>Kuchár</t>
  </si>
  <si>
    <t>Tančiboková</t>
  </si>
  <si>
    <t>Eva</t>
  </si>
  <si>
    <t>Parajka</t>
  </si>
  <si>
    <t>Sliva</t>
  </si>
  <si>
    <t>Matkovčík</t>
  </si>
  <si>
    <t>Igor</t>
  </si>
  <si>
    <t>Predajňa</t>
  </si>
  <si>
    <t>Peciar</t>
  </si>
  <si>
    <t>Adam</t>
  </si>
  <si>
    <t>Vereš</t>
  </si>
  <si>
    <t>Leopoldov</t>
  </si>
  <si>
    <t>Ležovič</t>
  </si>
  <si>
    <t>Bacigál</t>
  </si>
  <si>
    <t>Šenkvice</t>
  </si>
  <si>
    <t>Mesiar</t>
  </si>
  <si>
    <t>Vladimír</t>
  </si>
  <si>
    <t>Emanuel</t>
  </si>
  <si>
    <t>Belica</t>
  </si>
  <si>
    <t>Vrehovský</t>
  </si>
  <si>
    <t>Lačková</t>
  </si>
  <si>
    <t>Terézia</t>
  </si>
  <si>
    <t>Lačok</t>
  </si>
  <si>
    <t>Strabarová</t>
  </si>
  <si>
    <t>Karell</t>
  </si>
  <si>
    <t>Jakub</t>
  </si>
  <si>
    <t>Hutta</t>
  </si>
  <si>
    <t>Viliam</t>
  </si>
  <si>
    <t>Pográň</t>
  </si>
  <si>
    <t>Nové Mesto</t>
  </si>
  <si>
    <t>Sereď</t>
  </si>
  <si>
    <t>Bodiš</t>
  </si>
  <si>
    <t>Hrebíček</t>
  </si>
  <si>
    <t>Čapuška</t>
  </si>
  <si>
    <t>Dominik</t>
  </si>
  <si>
    <t>Pokorný</t>
  </si>
  <si>
    <t>Patrik</t>
  </si>
  <si>
    <t>Šindelář</t>
  </si>
  <si>
    <t>Kotleba</t>
  </si>
  <si>
    <t>Róbert</t>
  </si>
  <si>
    <t>Antal</t>
  </si>
  <si>
    <t>Butko</t>
  </si>
  <si>
    <t>DNS</t>
  </si>
  <si>
    <t>Rozhodca : Peter Hlbocký</t>
  </si>
  <si>
    <t>Teplota 28 st. C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</si>
  <si>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</si>
  <si>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</si>
  <si>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</si>
  <si>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</si>
  <si>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</si>
  <si>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</si>
  <si>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</si>
  <si>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</si>
  <si>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</si>
  <si>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</si>
  <si>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</si>
  <si>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</si>
  <si>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</si>
  <si>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</si>
  <si>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</si>
  <si>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</si>
  <si>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</si>
  <si>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</si>
  <si>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</si>
  <si>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</si>
  <si>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</si>
  <si>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</si>
  <si>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</si>
  <si>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</si>
  <si>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</si>
  <si>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</si>
  <si>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</si>
  <si>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</si>
  <si>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Sport Report</t>
  </si>
  <si>
    <t>Olympic Trnava</t>
  </si>
  <si>
    <t>Duboš ml.</t>
  </si>
  <si>
    <t>Majcichov</t>
  </si>
  <si>
    <t>Čimo</t>
  </si>
  <si>
    <t>DNF</t>
  </si>
  <si>
    <t>73.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</si>
</sst>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h:mm;@"/>
    <numFmt numFmtId="174" formatCode="[$-F400]h:mm:ss\ AM/PM"/>
    <numFmt numFmtId="175" formatCode="General\ &quot;km/hod&quot;"/>
    <numFmt numFmtId="176" formatCode="&quot; &quot;@"/>
    <numFmt numFmtId="177" formatCode="&quot; &quot;General"/>
    <numFmt numFmtId="178" formatCode="#,##0.00000"/>
    <numFmt numFmtId="179" formatCode="0.00000"/>
    <numFmt numFmtId="180" formatCode="0.00\l\ &quot;km/hod&quot;"/>
    <numFmt numFmtId="181" formatCode="0.00,&quot;km/hod&quot;"/>
    <numFmt numFmtId="182" formatCode="0.00,,&quot;km/hod&quot;"/>
  </numFmts>
  <fonts count="15">
    <font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hair">
        <color indexed="63"/>
      </left>
      <right style="hair">
        <color indexed="63"/>
      </right>
      <top style="double"/>
      <bottom>
        <color indexed="63"/>
      </bottom>
    </border>
    <border>
      <left style="hair"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>
        <color indexed="63"/>
      </right>
      <top>
        <color indexed="63"/>
      </top>
      <bottom style="thin"/>
    </border>
    <border>
      <left style="hair"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>
        <color indexed="63"/>
      </bottom>
    </border>
    <border>
      <left>
        <color indexed="63"/>
      </left>
      <right>
        <color indexed="63"/>
      </right>
      <top style="double"/>
      <bottom style="hair"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21" fontId="0" fillId="0" borderId="6" xfId="0" applyNumberFormat="1" applyFont="1" applyFill="1" applyBorder="1" applyAlignment="1" applyProtection="1">
      <alignment horizontal="center"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2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2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21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21" fontId="6" fillId="0" borderId="11" xfId="0" applyNumberFormat="1" applyFont="1" applyFill="1" applyBorder="1" applyAlignment="1" applyProtection="1">
      <alignment horizontal="center" vertical="center"/>
      <protection hidden="1"/>
    </xf>
    <xf numFmtId="2" fontId="6" fillId="0" borderId="11" xfId="0" applyNumberFormat="1" applyFont="1" applyFill="1" applyBorder="1" applyAlignment="1" applyProtection="1">
      <alignment horizontal="center" vertical="center"/>
      <protection hidden="1"/>
    </xf>
    <xf numFmtId="21" fontId="0" fillId="0" borderId="11" xfId="0" applyNumberFormat="1" applyBorder="1" applyAlignment="1" applyProtection="1">
      <alignment horizontal="center" vertical="center" wrapText="1"/>
      <protection locked="0"/>
    </xf>
    <xf numFmtId="2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21" fontId="8" fillId="0" borderId="0" xfId="0" applyNumberFormat="1" applyFont="1" applyAlignment="1" applyProtection="1">
      <alignment horizont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21" fontId="6" fillId="0" borderId="11" xfId="0" applyNumberFormat="1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right" vertical="center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21" fontId="0" fillId="2" borderId="11" xfId="0" applyNumberFormat="1" applyFont="1" applyFill="1" applyBorder="1" applyAlignment="1" applyProtection="1">
      <alignment horizontal="center" vertical="center"/>
      <protection locked="0"/>
    </xf>
    <xf numFmtId="21" fontId="6" fillId="2" borderId="11" xfId="0" applyNumberFormat="1" applyFont="1" applyFill="1" applyBorder="1" applyAlignment="1" applyProtection="1">
      <alignment horizontal="center" vertical="center"/>
      <protection hidden="1"/>
    </xf>
    <xf numFmtId="45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181" fontId="13" fillId="2" borderId="11" xfId="0" applyNumberFormat="1" applyFont="1" applyFill="1" applyBorder="1" applyAlignment="1" applyProtection="1">
      <alignment horizontal="center" vertical="center"/>
      <protection hidden="1"/>
    </xf>
    <xf numFmtId="181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vertical="center"/>
      <protection locked="0"/>
    </xf>
    <xf numFmtId="21" fontId="0" fillId="0" borderId="0" xfId="0" applyNumberFormat="1" applyFont="1" applyFill="1" applyAlignment="1" applyProtection="1">
      <alignment horizontal="center" vertical="center"/>
      <protection locked="0"/>
    </xf>
    <xf numFmtId="2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21" fontId="4" fillId="0" borderId="15" xfId="0" applyNumberFormat="1" applyFont="1" applyFill="1" applyBorder="1" applyAlignment="1" applyProtection="1">
      <alignment horizontal="center" vertical="center"/>
      <protection locked="0"/>
    </xf>
    <xf numFmtId="21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JA\Hlbock&#253;\&#352;port\2005\Klub CK Trnava\Sponzori\LOGO\logo RM JRT.gif" TargetMode="External" /><Relationship Id="rId2" Type="http://schemas.openxmlformats.org/officeDocument/2006/relationships/image" Target="../media/image3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JA\Hlbock&#253;\&#352;port\2005\Klub CK Trnava\Sponzori\LOGO\logo RM JRT.gif" TargetMode="External" /><Relationship Id="rId2" Type="http://schemas.openxmlformats.org/officeDocument/2006/relationships/image" Target="../media/image3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991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1085850</xdr:colOff>
      <xdr:row>97</xdr:row>
      <xdr:rowOff>95250</xdr:rowOff>
    </xdr:from>
    <xdr:to>
      <xdr:col>5</xdr:col>
      <xdr:colOff>581025</xdr:colOff>
      <xdr:row>100</xdr:row>
      <xdr:rowOff>57150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8003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790575</xdr:colOff>
      <xdr:row>97</xdr:row>
      <xdr:rowOff>38100</xdr:rowOff>
    </xdr:from>
    <xdr:to>
      <xdr:col>6</xdr:col>
      <xdr:colOff>333375</xdr:colOff>
      <xdr:row>100</xdr:row>
      <xdr:rowOff>152400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94635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0</xdr:row>
      <xdr:rowOff>190500</xdr:rowOff>
    </xdr:from>
    <xdr:to>
      <xdr:col>11</xdr:col>
      <xdr:colOff>733425</xdr:colOff>
      <xdr:row>3</xdr:row>
      <xdr:rowOff>114300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19050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467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1085850</xdr:colOff>
      <xdr:row>82</xdr:row>
      <xdr:rowOff>95250</xdr:rowOff>
    </xdr:from>
    <xdr:to>
      <xdr:col>5</xdr:col>
      <xdr:colOff>581025</xdr:colOff>
      <xdr:row>85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23498175"/>
          <a:ext cx="1419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790575</xdr:colOff>
      <xdr:row>82</xdr:row>
      <xdr:rowOff>38100</xdr:rowOff>
    </xdr:from>
    <xdr:to>
      <xdr:col>6</xdr:col>
      <xdr:colOff>333375</xdr:colOff>
      <xdr:row>85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344102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0</xdr:row>
      <xdr:rowOff>190500</xdr:rowOff>
    </xdr:from>
    <xdr:to>
      <xdr:col>11</xdr:col>
      <xdr:colOff>733425</xdr:colOff>
      <xdr:row>3</xdr:row>
      <xdr:rowOff>114300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15350" y="190500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3.875" style="6" customWidth="1"/>
    <col min="2" max="2" width="10.25390625" style="5" customWidth="1"/>
    <col min="3" max="3" width="5.125" style="5" customWidth="1"/>
    <col min="4" max="4" width="16.25390625" style="6" customWidth="1"/>
    <col min="5" max="5" width="11.00390625" style="6" customWidth="1"/>
    <col min="6" max="6" width="18.00390625" style="5" customWidth="1"/>
    <col min="7" max="7" width="6.375" style="3" bestFit="1" customWidth="1"/>
    <col min="8" max="9" width="5.75390625" style="3" customWidth="1"/>
    <col min="10" max="10" width="9.375" style="7" bestFit="1" customWidth="1"/>
    <col min="11" max="11" width="11.375" style="3" bestFit="1" customWidth="1"/>
    <col min="12" max="12" width="10.00390625" style="7" customWidth="1"/>
    <col min="13" max="16384" width="9.125" style="6" customWidth="1"/>
  </cols>
  <sheetData>
    <row r="1" spans="2:12" s="1" customFormat="1" ht="18.75">
      <c r="B1" s="2"/>
      <c r="C1" s="2"/>
      <c r="D1" s="51" t="s">
        <v>160</v>
      </c>
      <c r="E1" s="51"/>
      <c r="F1" s="51"/>
      <c r="G1" s="51"/>
      <c r="H1" s="51"/>
      <c r="I1" s="51"/>
      <c r="J1" s="51"/>
      <c r="K1" s="51"/>
      <c r="L1" s="3"/>
    </row>
    <row r="2" spans="1:11" ht="16.5" customHeight="1">
      <c r="A2" s="4" t="s">
        <v>163</v>
      </c>
      <c r="J2" s="35" t="s">
        <v>162</v>
      </c>
      <c r="K2" s="8"/>
    </row>
    <row r="3" spans="1:5" ht="15">
      <c r="A3" s="6" t="s">
        <v>161</v>
      </c>
      <c r="E3" s="4"/>
    </row>
    <row r="4" spans="2:12" ht="13.5" thickBot="1">
      <c r="B4" s="9"/>
      <c r="C4" s="56" t="s">
        <v>155</v>
      </c>
      <c r="D4" s="56"/>
      <c r="E4" s="56"/>
      <c r="F4" s="56"/>
      <c r="G4" s="56"/>
      <c r="H4" s="56"/>
      <c r="I4" s="56"/>
      <c r="J4" s="56"/>
      <c r="K4" s="56"/>
      <c r="L4" s="9"/>
    </row>
    <row r="5" spans="1:12" ht="13.5" thickTop="1">
      <c r="A5" s="52" t="s">
        <v>52</v>
      </c>
      <c r="B5" s="53"/>
      <c r="C5" s="12"/>
      <c r="D5" s="13"/>
      <c r="E5" s="14"/>
      <c r="F5" s="14"/>
      <c r="G5" s="14"/>
      <c r="H5" s="14"/>
      <c r="I5" s="34"/>
      <c r="J5" s="54" t="s">
        <v>53</v>
      </c>
      <c r="K5" s="54"/>
      <c r="L5" s="55"/>
    </row>
    <row r="6" spans="1:12" s="10" customFormat="1" ht="36">
      <c r="A6" s="15" t="s">
        <v>157</v>
      </c>
      <c r="B6" s="16" t="s">
        <v>54</v>
      </c>
      <c r="C6" s="17" t="s">
        <v>55</v>
      </c>
      <c r="D6" s="18" t="s">
        <v>0</v>
      </c>
      <c r="E6" s="19" t="s">
        <v>1</v>
      </c>
      <c r="F6" s="19" t="s">
        <v>46</v>
      </c>
      <c r="G6" s="20" t="s">
        <v>48</v>
      </c>
      <c r="H6" s="20" t="s">
        <v>47</v>
      </c>
      <c r="I6" s="20" t="s">
        <v>158</v>
      </c>
      <c r="J6" s="21" t="s">
        <v>51</v>
      </c>
      <c r="K6" s="22" t="s">
        <v>50</v>
      </c>
      <c r="L6" s="21" t="s">
        <v>49</v>
      </c>
    </row>
    <row r="7" spans="1:12" s="11" customFormat="1" ht="23.25" customHeight="1">
      <c r="A7" s="23" t="s">
        <v>2</v>
      </c>
      <c r="B7" s="24">
        <v>0.0006944444444444445</v>
      </c>
      <c r="C7" s="23"/>
      <c r="D7" s="25" t="s">
        <v>144</v>
      </c>
      <c r="E7" s="26" t="s">
        <v>145</v>
      </c>
      <c r="F7" s="26" t="s">
        <v>135</v>
      </c>
      <c r="G7" s="27">
        <v>1978</v>
      </c>
      <c r="H7" s="27" t="s">
        <v>146</v>
      </c>
      <c r="I7" s="27" t="s">
        <v>2</v>
      </c>
      <c r="J7" s="29">
        <f aca="true" t="shared" si="0" ref="J7:J38">IF(K7="","",6666/(HOUR(L7)*3600+MINUTE(L7)*60+SECOND(L7))*3.6)</f>
        <v>8.767848008768725</v>
      </c>
      <c r="K7" s="31">
        <v>0.032372685185185185</v>
      </c>
      <c r="L7" s="28">
        <f aca="true" t="shared" si="1" ref="L7:L38">IF(K7="","",K7-B7)</f>
        <v>0.03167824074074074</v>
      </c>
    </row>
    <row r="8" spans="1:12" s="11" customFormat="1" ht="23.25" customHeight="1">
      <c r="A8" s="23" t="s">
        <v>3</v>
      </c>
      <c r="B8" s="24">
        <v>0.0125</v>
      </c>
      <c r="C8" s="23"/>
      <c r="D8" s="25" t="s">
        <v>83</v>
      </c>
      <c r="E8" s="26" t="s">
        <v>84</v>
      </c>
      <c r="F8" s="26" t="s">
        <v>71</v>
      </c>
      <c r="G8" s="27">
        <v>1982</v>
      </c>
      <c r="H8" s="27" t="s">
        <v>59</v>
      </c>
      <c r="I8" s="27" t="s">
        <v>16</v>
      </c>
      <c r="J8" s="29" t="e">
        <f t="shared" si="0"/>
        <v>#NUM!</v>
      </c>
      <c r="K8" s="31">
        <v>0.009756944444444445</v>
      </c>
      <c r="L8" s="28">
        <f t="shared" si="1"/>
        <v>-0.002743055555555556</v>
      </c>
    </row>
    <row r="9" spans="1:12" s="10" customFormat="1" ht="23.25" customHeight="1">
      <c r="A9" s="23" t="s">
        <v>4</v>
      </c>
      <c r="B9" s="24">
        <v>0.00416666666666667</v>
      </c>
      <c r="C9" s="23"/>
      <c r="D9" s="25" t="s">
        <v>149</v>
      </c>
      <c r="E9" s="26" t="s">
        <v>102</v>
      </c>
      <c r="F9" s="26" t="s">
        <v>69</v>
      </c>
      <c r="G9" s="27">
        <v>1974</v>
      </c>
      <c r="H9" s="27" t="s">
        <v>59</v>
      </c>
      <c r="I9" s="27" t="s">
        <v>21</v>
      </c>
      <c r="J9" s="29">
        <f t="shared" si="0"/>
        <v>8.604374327716029</v>
      </c>
      <c r="K9" s="31">
        <v>0.03644675925925926</v>
      </c>
      <c r="L9" s="28">
        <f t="shared" si="1"/>
        <v>0.03228009259259259</v>
      </c>
    </row>
    <row r="10" spans="1:12" s="11" customFormat="1" ht="23.25" customHeight="1">
      <c r="A10" s="23" t="s">
        <v>5</v>
      </c>
      <c r="B10" s="24">
        <v>0.00972222222222222</v>
      </c>
      <c r="C10" s="23"/>
      <c r="D10" s="25" t="s">
        <v>80</v>
      </c>
      <c r="E10" s="26" t="s">
        <v>81</v>
      </c>
      <c r="F10" s="26" t="s">
        <v>71</v>
      </c>
      <c r="G10" s="27">
        <v>1995</v>
      </c>
      <c r="H10" s="27" t="s">
        <v>103</v>
      </c>
      <c r="I10" s="27" t="s">
        <v>2</v>
      </c>
      <c r="J10" s="29">
        <f t="shared" si="0"/>
        <v>14.87761934283943</v>
      </c>
      <c r="K10" s="31">
        <v>0.028391203703703707</v>
      </c>
      <c r="L10" s="28">
        <f t="shared" si="1"/>
        <v>0.018668981481481488</v>
      </c>
    </row>
    <row r="11" spans="1:12" s="11" customFormat="1" ht="23.25" customHeight="1">
      <c r="A11" s="23" t="s">
        <v>6</v>
      </c>
      <c r="B11" s="24">
        <v>0.0173611111111111</v>
      </c>
      <c r="C11" s="23"/>
      <c r="D11" s="25" t="s">
        <v>114</v>
      </c>
      <c r="E11" s="26" t="s">
        <v>79</v>
      </c>
      <c r="F11" s="26" t="s">
        <v>115</v>
      </c>
      <c r="G11" s="27">
        <v>1984</v>
      </c>
      <c r="H11" s="27" t="s">
        <v>59</v>
      </c>
      <c r="I11" s="27" t="s">
        <v>4</v>
      </c>
      <c r="J11" s="29" t="e">
        <f t="shared" si="0"/>
        <v>#NUM!</v>
      </c>
      <c r="K11" s="31">
        <v>0.0109375</v>
      </c>
      <c r="L11" s="28">
        <f t="shared" si="1"/>
        <v>-0.006423611111111102</v>
      </c>
    </row>
    <row r="12" spans="1:12" s="11" customFormat="1" ht="23.25" customHeight="1">
      <c r="A12" s="23" t="s">
        <v>7</v>
      </c>
      <c r="B12" s="24">
        <v>0.00625</v>
      </c>
      <c r="C12" s="23"/>
      <c r="D12" s="25" t="s">
        <v>136</v>
      </c>
      <c r="E12" s="26" t="s">
        <v>61</v>
      </c>
      <c r="F12" s="26" t="s">
        <v>137</v>
      </c>
      <c r="G12" s="27">
        <v>1977</v>
      </c>
      <c r="H12" s="27" t="s">
        <v>59</v>
      </c>
      <c r="I12" s="27" t="s">
        <v>6</v>
      </c>
      <c r="J12" s="29">
        <f t="shared" si="0"/>
        <v>15.178747628083494</v>
      </c>
      <c r="K12" s="31">
        <v>0.024548611111111115</v>
      </c>
      <c r="L12" s="28">
        <f t="shared" si="1"/>
        <v>0.018298611111111113</v>
      </c>
    </row>
    <row r="13" spans="1:12" s="11" customFormat="1" ht="23.25" customHeight="1">
      <c r="A13" s="23" t="s">
        <v>8</v>
      </c>
      <c r="B13" s="24">
        <v>0.00833333333333333</v>
      </c>
      <c r="C13" s="23"/>
      <c r="D13" s="25" t="s">
        <v>140</v>
      </c>
      <c r="E13" s="26" t="s">
        <v>141</v>
      </c>
      <c r="F13" s="26" t="s">
        <v>68</v>
      </c>
      <c r="G13" s="27">
        <v>1974</v>
      </c>
      <c r="H13" s="27" t="s">
        <v>59</v>
      </c>
      <c r="I13" s="27" t="s">
        <v>20</v>
      </c>
      <c r="J13" s="29">
        <f t="shared" si="0"/>
        <v>13.185494505494505</v>
      </c>
      <c r="K13" s="31">
        <v>0.02939814814814815</v>
      </c>
      <c r="L13" s="28">
        <f t="shared" si="1"/>
        <v>0.02106481481481482</v>
      </c>
    </row>
    <row r="14" spans="1:12" s="11" customFormat="1" ht="23.25" customHeight="1">
      <c r="A14" s="23" t="s">
        <v>9</v>
      </c>
      <c r="B14" s="24">
        <v>0.025</v>
      </c>
      <c r="C14" s="23"/>
      <c r="D14" s="25" t="s">
        <v>91</v>
      </c>
      <c r="E14" s="26" t="s">
        <v>141</v>
      </c>
      <c r="F14" s="26" t="s">
        <v>71</v>
      </c>
      <c r="G14" s="27">
        <v>1978</v>
      </c>
      <c r="H14" s="27" t="s">
        <v>59</v>
      </c>
      <c r="I14" s="27" t="s">
        <v>28</v>
      </c>
      <c r="J14" s="29">
        <f t="shared" si="0"/>
        <v>47.899401197604796</v>
      </c>
      <c r="K14" s="31">
        <v>0.03079861111111111</v>
      </c>
      <c r="L14" s="28">
        <f t="shared" si="1"/>
        <v>0.0057986111111111086</v>
      </c>
    </row>
    <row r="15" spans="1:12" s="11" customFormat="1" ht="23.25" customHeight="1">
      <c r="A15" s="23" t="s">
        <v>10</v>
      </c>
      <c r="B15" s="24">
        <v>0.0159722222222222</v>
      </c>
      <c r="C15" s="23"/>
      <c r="D15" s="25" t="s">
        <v>91</v>
      </c>
      <c r="E15" s="26" t="s">
        <v>60</v>
      </c>
      <c r="F15" s="26" t="s">
        <v>150</v>
      </c>
      <c r="G15" s="27">
        <v>1945</v>
      </c>
      <c r="H15" s="27" t="s">
        <v>76</v>
      </c>
      <c r="I15" s="27" t="s">
        <v>8</v>
      </c>
      <c r="J15" s="29">
        <f t="shared" si="0"/>
        <v>12.63696682464455</v>
      </c>
      <c r="K15" s="31">
        <v>0.03795138888888889</v>
      </c>
      <c r="L15" s="28">
        <f t="shared" si="1"/>
        <v>0.02197916666666669</v>
      </c>
    </row>
    <row r="16" spans="1:12" s="11" customFormat="1" ht="23.25" customHeight="1">
      <c r="A16" s="23" t="s">
        <v>11</v>
      </c>
      <c r="B16" s="24">
        <v>0.0194444444444444</v>
      </c>
      <c r="C16" s="23"/>
      <c r="D16" s="25" t="s">
        <v>113</v>
      </c>
      <c r="E16" s="26" t="s">
        <v>74</v>
      </c>
      <c r="F16" s="26" t="s">
        <v>71</v>
      </c>
      <c r="G16" s="27">
        <v>1982</v>
      </c>
      <c r="H16" s="27" t="s">
        <v>59</v>
      </c>
      <c r="I16" s="27" t="s">
        <v>15</v>
      </c>
      <c r="J16" s="29" t="e">
        <f t="shared" si="0"/>
        <v>#NUM!</v>
      </c>
      <c r="K16" s="31">
        <v>0.010393518518518519</v>
      </c>
      <c r="L16" s="28">
        <f t="shared" si="1"/>
        <v>-0.00905092592592588</v>
      </c>
    </row>
    <row r="17" spans="1:12" s="11" customFormat="1" ht="23.25" customHeight="1">
      <c r="A17" s="23" t="s">
        <v>12</v>
      </c>
      <c r="B17" s="24">
        <v>0.00902777777777778</v>
      </c>
      <c r="C17" s="23"/>
      <c r="D17" s="25" t="s">
        <v>148</v>
      </c>
      <c r="E17" s="26" t="s">
        <v>79</v>
      </c>
      <c r="F17" s="26" t="s">
        <v>135</v>
      </c>
      <c r="G17" s="27">
        <v>1989</v>
      </c>
      <c r="H17" s="27" t="s">
        <v>59</v>
      </c>
      <c r="I17" s="27" t="s">
        <v>18</v>
      </c>
      <c r="J17" s="29">
        <f t="shared" si="0"/>
        <v>11.394871794871795</v>
      </c>
      <c r="K17" s="31">
        <v>0.033402777777777774</v>
      </c>
      <c r="L17" s="28">
        <f t="shared" si="1"/>
        <v>0.024374999999999994</v>
      </c>
    </row>
    <row r="18" spans="1:12" s="11" customFormat="1" ht="23.25" customHeight="1">
      <c r="A18" s="23" t="s">
        <v>13</v>
      </c>
      <c r="B18" s="24">
        <v>0</v>
      </c>
      <c r="C18" s="23"/>
      <c r="D18" s="25" t="s">
        <v>151</v>
      </c>
      <c r="E18" s="26" t="s">
        <v>102</v>
      </c>
      <c r="F18" s="26" t="s">
        <v>150</v>
      </c>
      <c r="G18" s="27">
        <v>1953</v>
      </c>
      <c r="H18" s="27" t="s">
        <v>76</v>
      </c>
      <c r="I18" s="27" t="s">
        <v>4</v>
      </c>
      <c r="J18" s="29">
        <f t="shared" si="0"/>
        <v>7.372534562211982</v>
      </c>
      <c r="K18" s="31">
        <v>0.03767361111111111</v>
      </c>
      <c r="L18" s="28">
        <f t="shared" si="1"/>
        <v>0.03767361111111111</v>
      </c>
    </row>
    <row r="19" spans="1:12" s="11" customFormat="1" ht="23.25" customHeight="1">
      <c r="A19" s="23" t="s">
        <v>14</v>
      </c>
      <c r="B19" s="24">
        <v>0.0180555555555556</v>
      </c>
      <c r="C19" s="23"/>
      <c r="D19" s="25" t="s">
        <v>66</v>
      </c>
      <c r="E19" s="26" t="s">
        <v>67</v>
      </c>
      <c r="F19" s="26" t="s">
        <v>68</v>
      </c>
      <c r="G19" s="27">
        <v>1959</v>
      </c>
      <c r="H19" s="27" t="s">
        <v>76</v>
      </c>
      <c r="I19" s="27" t="s">
        <v>5</v>
      </c>
      <c r="J19" s="29" t="e">
        <f t="shared" si="0"/>
        <v>#NUM!</v>
      </c>
      <c r="K19" s="31">
        <v>0.012939814814814814</v>
      </c>
      <c r="L19" s="28">
        <f t="shared" si="1"/>
        <v>-0.005115740740740785</v>
      </c>
    </row>
    <row r="20" spans="1:12" s="11" customFormat="1" ht="23.25" customHeight="1">
      <c r="A20" s="23" t="s">
        <v>15</v>
      </c>
      <c r="B20" s="24">
        <v>0.0118055555555556</v>
      </c>
      <c r="C20" s="23"/>
      <c r="D20" s="25" t="s">
        <v>116</v>
      </c>
      <c r="E20" s="26" t="s">
        <v>75</v>
      </c>
      <c r="F20" s="26" t="s">
        <v>117</v>
      </c>
      <c r="G20" s="27">
        <v>1958</v>
      </c>
      <c r="H20" s="27" t="s">
        <v>76</v>
      </c>
      <c r="I20" s="27" t="s">
        <v>2</v>
      </c>
      <c r="J20" s="29">
        <f t="shared" si="0"/>
        <v>167.8153846153846</v>
      </c>
      <c r="K20" s="31">
        <v>0.013460648148148147</v>
      </c>
      <c r="L20" s="28">
        <f t="shared" si="1"/>
        <v>0.0016550925925925466</v>
      </c>
    </row>
    <row r="21" spans="1:12" s="11" customFormat="1" ht="23.25" customHeight="1">
      <c r="A21" s="23" t="s">
        <v>16</v>
      </c>
      <c r="B21" s="24">
        <v>0.00694444444444444</v>
      </c>
      <c r="C21" s="23"/>
      <c r="D21" s="25" t="s">
        <v>142</v>
      </c>
      <c r="E21" s="26" t="s">
        <v>73</v>
      </c>
      <c r="F21" s="26" t="s">
        <v>71</v>
      </c>
      <c r="G21" s="27">
        <v>1973</v>
      </c>
      <c r="H21" s="27" t="s">
        <v>59</v>
      </c>
      <c r="I21" s="27" t="s">
        <v>27</v>
      </c>
      <c r="J21" s="29">
        <f t="shared" si="0"/>
        <v>11.314285714285715</v>
      </c>
      <c r="K21" s="31">
        <v>0.03149305555555556</v>
      </c>
      <c r="L21" s="28">
        <f t="shared" si="1"/>
        <v>0.02454861111111112</v>
      </c>
    </row>
    <row r="22" spans="1:12" s="11" customFormat="1" ht="23.25" customHeight="1">
      <c r="A22" s="23" t="s">
        <v>17</v>
      </c>
      <c r="B22" s="24">
        <v>0.00277777777777778</v>
      </c>
      <c r="C22" s="23"/>
      <c r="D22" s="25" t="s">
        <v>143</v>
      </c>
      <c r="E22" s="26" t="s">
        <v>73</v>
      </c>
      <c r="F22" s="26" t="s">
        <v>71</v>
      </c>
      <c r="G22" s="27">
        <v>1947</v>
      </c>
      <c r="H22" s="27" t="s">
        <v>76</v>
      </c>
      <c r="I22" s="27" t="s">
        <v>10</v>
      </c>
      <c r="J22" s="29">
        <f t="shared" si="0"/>
        <v>10.493047660690861</v>
      </c>
      <c r="K22" s="31">
        <v>0.029247685185185186</v>
      </c>
      <c r="L22" s="28">
        <f t="shared" si="1"/>
        <v>0.026469907407407407</v>
      </c>
    </row>
    <row r="23" spans="1:12" s="11" customFormat="1" ht="23.25" customHeight="1">
      <c r="A23" s="23" t="s">
        <v>18</v>
      </c>
      <c r="B23" s="24">
        <v>0.00208333333333333</v>
      </c>
      <c r="C23" s="23"/>
      <c r="D23" s="25" t="s">
        <v>107</v>
      </c>
      <c r="E23" s="26" t="s">
        <v>79</v>
      </c>
      <c r="F23" s="26" t="s">
        <v>108</v>
      </c>
      <c r="G23" s="27">
        <v>1973</v>
      </c>
      <c r="H23" s="27" t="s">
        <v>59</v>
      </c>
      <c r="I23" s="27" t="s">
        <v>2</v>
      </c>
      <c r="J23" s="29">
        <f t="shared" si="0"/>
        <v>60.29547738693468</v>
      </c>
      <c r="K23" s="31">
        <v>0.006689814814814814</v>
      </c>
      <c r="L23" s="28">
        <f t="shared" si="1"/>
        <v>0.004606481481481484</v>
      </c>
    </row>
    <row r="24" spans="1:12" s="11" customFormat="1" ht="23.25" customHeight="1">
      <c r="A24" s="23" t="s">
        <v>19</v>
      </c>
      <c r="B24" s="24">
        <v>0.0277777777777778</v>
      </c>
      <c r="C24" s="23"/>
      <c r="D24" s="25" t="s">
        <v>118</v>
      </c>
      <c r="E24" s="26" t="s">
        <v>119</v>
      </c>
      <c r="F24" s="26" t="s">
        <v>120</v>
      </c>
      <c r="G24" s="27">
        <v>1959</v>
      </c>
      <c r="H24" s="27" t="s">
        <v>76</v>
      </c>
      <c r="I24" s="27" t="s">
        <v>3</v>
      </c>
      <c r="J24" s="29" t="e">
        <f t="shared" si="0"/>
        <v>#NUM!</v>
      </c>
      <c r="K24" s="31">
        <v>0.014537037037037038</v>
      </c>
      <c r="L24" s="28">
        <f t="shared" si="1"/>
        <v>-0.013240740740740763</v>
      </c>
    </row>
    <row r="25" spans="1:12" s="11" customFormat="1" ht="23.25" customHeight="1">
      <c r="A25" s="23" t="s">
        <v>20</v>
      </c>
      <c r="B25" s="24">
        <v>0.0256944444444444</v>
      </c>
      <c r="C25" s="23"/>
      <c r="D25" s="25" t="s">
        <v>130</v>
      </c>
      <c r="E25" s="26" t="s">
        <v>131</v>
      </c>
      <c r="F25" s="26" t="s">
        <v>111</v>
      </c>
      <c r="G25" s="27">
        <v>2003</v>
      </c>
      <c r="H25" s="27" t="s">
        <v>103</v>
      </c>
      <c r="I25" s="27" t="s">
        <v>3</v>
      </c>
      <c r="J25" s="29">
        <f t="shared" si="0"/>
        <v>999.9</v>
      </c>
      <c r="K25" s="31">
        <v>0.02597222222222222</v>
      </c>
      <c r="L25" s="28">
        <f t="shared" si="1"/>
        <v>0.00027777777777781773</v>
      </c>
    </row>
    <row r="26" spans="1:12" s="11" customFormat="1" ht="23.25" customHeight="1">
      <c r="A26" s="23" t="s">
        <v>21</v>
      </c>
      <c r="B26" s="24">
        <v>0.0111111111111111</v>
      </c>
      <c r="C26" s="23"/>
      <c r="D26" s="25" t="s">
        <v>109</v>
      </c>
      <c r="E26" s="26" t="s">
        <v>110</v>
      </c>
      <c r="F26" s="26" t="s">
        <v>111</v>
      </c>
      <c r="G26" s="27">
        <v>2000</v>
      </c>
      <c r="H26" s="27" t="s">
        <v>112</v>
      </c>
      <c r="I26" s="27" t="s">
        <v>2</v>
      </c>
      <c r="J26" s="29" t="e">
        <f t="shared" si="0"/>
        <v>#DIV/0!</v>
      </c>
      <c r="K26" s="31">
        <v>0.011111111111111112</v>
      </c>
      <c r="L26" s="28">
        <f t="shared" si="1"/>
        <v>1.214306433183765E-17</v>
      </c>
    </row>
    <row r="27" spans="1:12" s="11" customFormat="1" ht="23.25" customHeight="1">
      <c r="A27" s="23" t="s">
        <v>22</v>
      </c>
      <c r="B27" s="24">
        <v>0.0298611111111111</v>
      </c>
      <c r="C27" s="23"/>
      <c r="D27" s="25" t="s">
        <v>56</v>
      </c>
      <c r="E27" s="26" t="s">
        <v>57</v>
      </c>
      <c r="F27" s="26" t="s">
        <v>58</v>
      </c>
      <c r="G27" s="27">
        <v>1979</v>
      </c>
      <c r="H27" s="27" t="s">
        <v>59</v>
      </c>
      <c r="I27" s="27" t="s">
        <v>23</v>
      </c>
      <c r="J27" s="29">
        <f t="shared" si="0"/>
        <v>148.13333333333333</v>
      </c>
      <c r="K27" s="31">
        <v>0.03173611111111111</v>
      </c>
      <c r="L27" s="28">
        <f t="shared" si="1"/>
        <v>0.001875000000000012</v>
      </c>
    </row>
    <row r="28" spans="1:12" s="11" customFormat="1" ht="23.25" customHeight="1">
      <c r="A28" s="23" t="s">
        <v>23</v>
      </c>
      <c r="B28" s="24">
        <v>0.0215277777777778</v>
      </c>
      <c r="C28" s="23"/>
      <c r="D28" s="25" t="s">
        <v>105</v>
      </c>
      <c r="E28" s="26" t="s">
        <v>97</v>
      </c>
      <c r="F28" s="26" t="s">
        <v>106</v>
      </c>
      <c r="G28" s="27">
        <v>1989</v>
      </c>
      <c r="H28" s="27" t="s">
        <v>59</v>
      </c>
      <c r="I28" s="27" t="s">
        <v>12</v>
      </c>
      <c r="J28" s="29" t="e">
        <f t="shared" si="0"/>
        <v>#NUM!</v>
      </c>
      <c r="K28" s="30">
        <v>0.0075</v>
      </c>
      <c r="L28" s="28">
        <f t="shared" si="1"/>
        <v>-0.014027777777777799</v>
      </c>
    </row>
    <row r="29" spans="1:12" s="11" customFormat="1" ht="23.25" customHeight="1">
      <c r="A29" s="23" t="s">
        <v>24</v>
      </c>
      <c r="B29" s="24">
        <v>0.0284722222222222</v>
      </c>
      <c r="C29" s="23"/>
      <c r="D29" s="25" t="s">
        <v>89</v>
      </c>
      <c r="E29" s="26" t="s">
        <v>60</v>
      </c>
      <c r="F29" s="26" t="s">
        <v>99</v>
      </c>
      <c r="G29" s="27">
        <v>1967</v>
      </c>
      <c r="H29" s="27" t="s">
        <v>59</v>
      </c>
      <c r="I29" s="27" t="s">
        <v>26</v>
      </c>
      <c r="J29" s="29" t="e">
        <f t="shared" si="0"/>
        <v>#NUM!</v>
      </c>
      <c r="K29" s="31">
        <v>0.023807870370370368</v>
      </c>
      <c r="L29" s="28">
        <f t="shared" si="1"/>
        <v>-0.004664351851851833</v>
      </c>
    </row>
    <row r="30" spans="1:12" s="11" customFormat="1" ht="23.25" customHeight="1">
      <c r="A30" s="23" t="s">
        <v>25</v>
      </c>
      <c r="B30" s="24">
        <v>0.0243055555555556</v>
      </c>
      <c r="C30" s="23"/>
      <c r="D30" s="25" t="s">
        <v>89</v>
      </c>
      <c r="E30" s="26" t="s">
        <v>129</v>
      </c>
      <c r="F30" s="26" t="s">
        <v>99</v>
      </c>
      <c r="G30" s="27">
        <v>1997</v>
      </c>
      <c r="H30" s="27" t="s">
        <v>63</v>
      </c>
      <c r="I30" s="27" t="s">
        <v>2</v>
      </c>
      <c r="J30" s="29">
        <f t="shared" si="0"/>
        <v>521.6869565217391</v>
      </c>
      <c r="K30" s="31">
        <v>0.024837962962962964</v>
      </c>
      <c r="L30" s="28">
        <f t="shared" si="1"/>
        <v>0.0005324074074073634</v>
      </c>
    </row>
    <row r="31" spans="1:12" s="11" customFormat="1" ht="23.25" customHeight="1">
      <c r="A31" s="23" t="s">
        <v>26</v>
      </c>
      <c r="B31" s="24">
        <v>0.00486111111111111</v>
      </c>
      <c r="C31" s="23"/>
      <c r="D31" s="25" t="s">
        <v>90</v>
      </c>
      <c r="E31" s="26" t="s">
        <v>104</v>
      </c>
      <c r="F31" s="26" t="s">
        <v>99</v>
      </c>
      <c r="G31" s="27">
        <v>1972</v>
      </c>
      <c r="H31" s="27" t="s">
        <v>146</v>
      </c>
      <c r="I31" s="27" t="s">
        <v>3</v>
      </c>
      <c r="J31" s="29">
        <f t="shared" si="0"/>
        <v>13.815544041450778</v>
      </c>
      <c r="K31" s="31">
        <v>0.02496527777777778</v>
      </c>
      <c r="L31" s="28">
        <f t="shared" si="1"/>
        <v>0.02010416666666667</v>
      </c>
    </row>
    <row r="32" spans="1:12" s="11" customFormat="1" ht="23.25" customHeight="1">
      <c r="A32" s="23" t="s">
        <v>27</v>
      </c>
      <c r="B32" s="24">
        <v>0.00347222222222222</v>
      </c>
      <c r="C32" s="23"/>
      <c r="D32" s="25" t="s">
        <v>147</v>
      </c>
      <c r="E32" s="26" t="s">
        <v>88</v>
      </c>
      <c r="F32" s="26" t="s">
        <v>135</v>
      </c>
      <c r="G32" s="27">
        <v>1977</v>
      </c>
      <c r="H32" s="27" t="s">
        <v>59</v>
      </c>
      <c r="I32" s="27" t="s">
        <v>8</v>
      </c>
      <c r="J32" s="29">
        <f t="shared" si="0"/>
        <v>9.595201919232307</v>
      </c>
      <c r="K32" s="31">
        <v>0.03241898148148148</v>
      </c>
      <c r="L32" s="28">
        <f t="shared" si="1"/>
        <v>0.02894675925925926</v>
      </c>
    </row>
    <row r="33" spans="1:12" s="11" customFormat="1" ht="23.25" customHeight="1">
      <c r="A33" s="23" t="s">
        <v>28</v>
      </c>
      <c r="B33" s="24">
        <v>0.0236111111111111</v>
      </c>
      <c r="C33" s="23"/>
      <c r="D33" s="25" t="s">
        <v>100</v>
      </c>
      <c r="E33" s="26" t="s">
        <v>65</v>
      </c>
      <c r="F33" s="26" t="s">
        <v>101</v>
      </c>
      <c r="G33" s="27">
        <v>1976</v>
      </c>
      <c r="H33" s="27" t="s">
        <v>59</v>
      </c>
      <c r="I33" s="27" t="s">
        <v>3</v>
      </c>
      <c r="J33" s="29" t="e">
        <f t="shared" si="0"/>
        <v>#NUM!</v>
      </c>
      <c r="K33" s="31">
        <v>0.019224537037037037</v>
      </c>
      <c r="L33" s="28">
        <f t="shared" si="1"/>
        <v>-0.004386574074074064</v>
      </c>
    </row>
    <row r="34" spans="1:12" s="11" customFormat="1" ht="23.25" customHeight="1">
      <c r="A34" s="23" t="s">
        <v>29</v>
      </c>
      <c r="B34" s="24">
        <v>0.0104166666666667</v>
      </c>
      <c r="C34" s="23"/>
      <c r="D34" s="25" t="s">
        <v>139</v>
      </c>
      <c r="E34" s="26" t="s">
        <v>110</v>
      </c>
      <c r="F34" s="26" t="s">
        <v>71</v>
      </c>
      <c r="G34" s="27">
        <v>1972</v>
      </c>
      <c r="H34" s="27" t="s">
        <v>59</v>
      </c>
      <c r="I34" s="27" t="s">
        <v>10</v>
      </c>
      <c r="J34" s="29">
        <f t="shared" si="0"/>
        <v>16.816818500350387</v>
      </c>
      <c r="K34" s="31">
        <v>0.02693287037037037</v>
      </c>
      <c r="L34" s="28">
        <f t="shared" si="1"/>
        <v>0.016516203703703672</v>
      </c>
    </row>
    <row r="35" spans="1:12" s="11" customFormat="1" ht="23.25" customHeight="1">
      <c r="A35" s="23" t="s">
        <v>30</v>
      </c>
      <c r="B35" s="24">
        <v>0.00555555555555556</v>
      </c>
      <c r="C35" s="23"/>
      <c r="D35" s="25" t="s">
        <v>128</v>
      </c>
      <c r="E35" s="26" t="s">
        <v>98</v>
      </c>
      <c r="F35" s="26" t="s">
        <v>62</v>
      </c>
      <c r="G35" s="27">
        <v>1985</v>
      </c>
      <c r="H35" s="27" t="s">
        <v>59</v>
      </c>
      <c r="I35" s="27" t="s">
        <v>14</v>
      </c>
      <c r="J35" s="29">
        <f t="shared" si="0"/>
        <v>20.098492462311558</v>
      </c>
      <c r="K35" s="31">
        <v>0.019375</v>
      </c>
      <c r="L35" s="28">
        <f t="shared" si="1"/>
        <v>0.01381944444444444</v>
      </c>
    </row>
    <row r="36" spans="1:12" s="11" customFormat="1" ht="23.25" customHeight="1">
      <c r="A36" s="23" t="s">
        <v>31</v>
      </c>
      <c r="B36" s="24">
        <v>0.00763888888888889</v>
      </c>
      <c r="C36" s="23"/>
      <c r="D36" s="25" t="s">
        <v>123</v>
      </c>
      <c r="E36" s="26" t="s">
        <v>124</v>
      </c>
      <c r="F36" s="26" t="s">
        <v>71</v>
      </c>
      <c r="G36" s="27">
        <v>1968</v>
      </c>
      <c r="H36" s="27" t="s">
        <v>59</v>
      </c>
      <c r="I36" s="27" t="s">
        <v>24</v>
      </c>
      <c r="J36" s="29">
        <f t="shared" si="0"/>
        <v>24.9196261682243</v>
      </c>
      <c r="K36" s="31">
        <v>0.018784722222222223</v>
      </c>
      <c r="L36" s="28">
        <f t="shared" si="1"/>
        <v>0.011145833333333334</v>
      </c>
    </row>
    <row r="37" spans="1:12" s="11" customFormat="1" ht="23.25" customHeight="1">
      <c r="A37" s="23" t="s">
        <v>32</v>
      </c>
      <c r="B37" s="24">
        <v>0.0152777777777778</v>
      </c>
      <c r="C37" s="23"/>
      <c r="D37" s="25" t="s">
        <v>125</v>
      </c>
      <c r="E37" s="26" t="s">
        <v>126</v>
      </c>
      <c r="F37" s="26" t="s">
        <v>127</v>
      </c>
      <c r="G37" s="27">
        <v>1968</v>
      </c>
      <c r="H37" s="27" t="s">
        <v>59</v>
      </c>
      <c r="I37" s="27" t="s">
        <v>19</v>
      </c>
      <c r="J37" s="29">
        <f t="shared" si="0"/>
        <v>77.91428571428571</v>
      </c>
      <c r="K37" s="31">
        <v>0.01884259259259259</v>
      </c>
      <c r="L37" s="28">
        <f t="shared" si="1"/>
        <v>0.0035648148148147915</v>
      </c>
    </row>
    <row r="38" spans="1:12" s="11" customFormat="1" ht="23.25" customHeight="1">
      <c r="A38" s="23" t="s">
        <v>33</v>
      </c>
      <c r="B38" s="24">
        <v>0.0229166666666667</v>
      </c>
      <c r="C38" s="23"/>
      <c r="D38" s="25" t="s">
        <v>86</v>
      </c>
      <c r="E38" s="26" t="s">
        <v>84</v>
      </c>
      <c r="F38" s="26" t="s">
        <v>87</v>
      </c>
      <c r="G38" s="27">
        <v>1964</v>
      </c>
      <c r="H38" s="27" t="s">
        <v>59</v>
      </c>
      <c r="I38" s="27" t="s">
        <v>22</v>
      </c>
      <c r="J38" s="29" t="e">
        <f t="shared" si="0"/>
        <v>#NUM!</v>
      </c>
      <c r="K38" s="31">
        <v>0.0115625</v>
      </c>
      <c r="L38" s="28">
        <f t="shared" si="1"/>
        <v>-0.0113541666666667</v>
      </c>
    </row>
    <row r="39" spans="1:12" s="11" customFormat="1" ht="23.25" customHeight="1">
      <c r="A39" s="23" t="s">
        <v>34</v>
      </c>
      <c r="B39" s="24">
        <v>0.0222222222222222</v>
      </c>
      <c r="C39" s="23"/>
      <c r="D39" s="25" t="s">
        <v>72</v>
      </c>
      <c r="E39" s="26" t="s">
        <v>70</v>
      </c>
      <c r="F39" s="26" t="s">
        <v>71</v>
      </c>
      <c r="G39" s="27">
        <v>1972</v>
      </c>
      <c r="H39" s="27" t="s">
        <v>59</v>
      </c>
      <c r="I39" s="27" t="s">
        <v>11</v>
      </c>
      <c r="J39" s="29" t="e">
        <f aca="true" t="shared" si="2" ref="J39:J70">IF(K39="","",6666/(HOUR(L39)*3600+MINUTE(L39)*60+SECOND(L39))*3.6)</f>
        <v>#NUM!</v>
      </c>
      <c r="K39" s="31">
        <v>0.016527777777777777</v>
      </c>
      <c r="L39" s="28">
        <f aca="true" t="shared" si="3" ref="L39:L70">IF(K39="","",K39-B39)</f>
        <v>-0.005694444444444422</v>
      </c>
    </row>
    <row r="40" spans="1:12" s="11" customFormat="1" ht="23.25" customHeight="1">
      <c r="A40" s="23" t="s">
        <v>35</v>
      </c>
      <c r="B40" s="24">
        <v>0.0166666666666667</v>
      </c>
      <c r="C40" s="23"/>
      <c r="D40" s="25" t="s">
        <v>132</v>
      </c>
      <c r="E40" s="26" t="s">
        <v>57</v>
      </c>
      <c r="F40" s="26" t="s">
        <v>69</v>
      </c>
      <c r="G40" s="27">
        <v>1990</v>
      </c>
      <c r="H40" s="27" t="s">
        <v>59</v>
      </c>
      <c r="I40" s="27" t="s">
        <v>9</v>
      </c>
      <c r="J40" s="29">
        <f t="shared" si="2"/>
        <v>40.88177172061329</v>
      </c>
      <c r="K40" s="31">
        <v>0.023460648148148147</v>
      </c>
      <c r="L40" s="28">
        <f t="shared" si="3"/>
        <v>0.006793981481481446</v>
      </c>
    </row>
    <row r="41" spans="1:12" s="11" customFormat="1" ht="23.25" customHeight="1">
      <c r="A41" s="23" t="s">
        <v>36</v>
      </c>
      <c r="B41" s="24">
        <v>0.0291666666666667</v>
      </c>
      <c r="C41" s="23"/>
      <c r="D41" s="25" t="s">
        <v>92</v>
      </c>
      <c r="E41" s="26" t="s">
        <v>82</v>
      </c>
      <c r="F41" s="26" t="s">
        <v>71</v>
      </c>
      <c r="G41" s="27">
        <v>1985</v>
      </c>
      <c r="H41" s="27" t="s">
        <v>59</v>
      </c>
      <c r="I41" s="27" t="s">
        <v>17</v>
      </c>
      <c r="J41" s="29">
        <f t="shared" si="2"/>
        <v>43.95164835164835</v>
      </c>
      <c r="K41" s="31">
        <v>0.035486111111111114</v>
      </c>
      <c r="L41" s="28">
        <f t="shared" si="3"/>
        <v>0.006319444444444416</v>
      </c>
    </row>
    <row r="42" spans="1:12" s="11" customFormat="1" ht="23.25" customHeight="1">
      <c r="A42" s="23" t="s">
        <v>37</v>
      </c>
      <c r="B42" s="24">
        <v>0.0270833333333333</v>
      </c>
      <c r="C42" s="23"/>
      <c r="D42" s="25" t="s">
        <v>92</v>
      </c>
      <c r="E42" s="26" t="s">
        <v>96</v>
      </c>
      <c r="F42" s="26" t="s">
        <v>71</v>
      </c>
      <c r="G42" s="27">
        <v>1956</v>
      </c>
      <c r="H42" s="27" t="s">
        <v>76</v>
      </c>
      <c r="I42" s="27" t="s">
        <v>9</v>
      </c>
      <c r="J42" s="29">
        <f t="shared" si="2"/>
        <v>30.72676056338028</v>
      </c>
      <c r="K42" s="31">
        <v>0.03612268518518518</v>
      </c>
      <c r="L42" s="28">
        <f t="shared" si="3"/>
        <v>0.009039351851851882</v>
      </c>
    </row>
    <row r="43" spans="1:12" s="11" customFormat="1" ht="23.25" customHeight="1">
      <c r="A43" s="23" t="s">
        <v>38</v>
      </c>
      <c r="B43" s="24">
        <v>0.0201388888888889</v>
      </c>
      <c r="C43" s="23"/>
      <c r="D43" s="25" t="s">
        <v>92</v>
      </c>
      <c r="E43" s="26" t="s">
        <v>95</v>
      </c>
      <c r="F43" s="26" t="s">
        <v>71</v>
      </c>
      <c r="G43" s="27">
        <v>1991</v>
      </c>
      <c r="H43" s="27" t="s">
        <v>59</v>
      </c>
      <c r="I43" s="27" t="s">
        <v>29</v>
      </c>
      <c r="J43" s="29">
        <f t="shared" si="2"/>
        <v>17.37697320782042</v>
      </c>
      <c r="K43" s="31">
        <v>0.03612268518518518</v>
      </c>
      <c r="L43" s="28">
        <f t="shared" si="3"/>
        <v>0.01598379629629628</v>
      </c>
    </row>
    <row r="44" spans="1:12" s="11" customFormat="1" ht="23.25" customHeight="1">
      <c r="A44" s="23" t="s">
        <v>39</v>
      </c>
      <c r="B44" s="24">
        <v>0.01875</v>
      </c>
      <c r="C44" s="23"/>
      <c r="D44" s="25" t="s">
        <v>138</v>
      </c>
      <c r="E44" s="26" t="s">
        <v>85</v>
      </c>
      <c r="F44" s="26" t="s">
        <v>120</v>
      </c>
      <c r="G44" s="27">
        <v>1992</v>
      </c>
      <c r="H44" s="27" t="s">
        <v>59</v>
      </c>
      <c r="I44" s="27" t="s">
        <v>13</v>
      </c>
      <c r="J44" s="29">
        <f t="shared" si="2"/>
        <v>40.4681281618887</v>
      </c>
      <c r="K44" s="31">
        <v>0.025613425925925925</v>
      </c>
      <c r="L44" s="28">
        <f t="shared" si="3"/>
        <v>0.006863425925925926</v>
      </c>
    </row>
    <row r="45" spans="1:12" s="11" customFormat="1" ht="23.25" customHeight="1">
      <c r="A45" s="23" t="s">
        <v>40</v>
      </c>
      <c r="B45" s="24">
        <v>0.00138888888888889</v>
      </c>
      <c r="C45" s="23"/>
      <c r="D45" s="25" t="s">
        <v>122</v>
      </c>
      <c r="E45" s="26" t="s">
        <v>94</v>
      </c>
      <c r="F45" s="26" t="s">
        <v>64</v>
      </c>
      <c r="G45" s="27">
        <v>1969</v>
      </c>
      <c r="H45" s="27" t="s">
        <v>59</v>
      </c>
      <c r="I45" s="27" t="s">
        <v>7</v>
      </c>
      <c r="J45" s="29">
        <f t="shared" si="2"/>
        <v>19.542019543973943</v>
      </c>
      <c r="K45" s="31">
        <v>0.015601851851851851</v>
      </c>
      <c r="L45" s="28">
        <f t="shared" si="3"/>
        <v>0.014212962962962962</v>
      </c>
    </row>
    <row r="46" spans="1:12" s="11" customFormat="1" ht="23.25" customHeight="1">
      <c r="A46" s="23" t="s">
        <v>41</v>
      </c>
      <c r="B46" s="24">
        <v>0.0263888888888889</v>
      </c>
      <c r="C46" s="23"/>
      <c r="D46" s="25" t="s">
        <v>93</v>
      </c>
      <c r="E46" s="26" t="s">
        <v>97</v>
      </c>
      <c r="F46" s="26" t="s">
        <v>68</v>
      </c>
      <c r="G46" s="27">
        <v>1960</v>
      </c>
      <c r="H46" s="27" t="s">
        <v>76</v>
      </c>
      <c r="I46" s="27" t="s">
        <v>6</v>
      </c>
      <c r="J46" s="29" t="e">
        <f t="shared" si="2"/>
        <v>#NUM!</v>
      </c>
      <c r="K46" s="31">
        <v>0.01392361111111111</v>
      </c>
      <c r="L46" s="28">
        <f t="shared" si="3"/>
        <v>-0.012465277777777789</v>
      </c>
    </row>
    <row r="47" spans="1:12" s="11" customFormat="1" ht="23.25" customHeight="1">
      <c r="A47" s="23" t="s">
        <v>42</v>
      </c>
      <c r="B47" s="24">
        <v>0.0145833333333333</v>
      </c>
      <c r="C47" s="23"/>
      <c r="D47" s="25" t="s">
        <v>77</v>
      </c>
      <c r="E47" s="26" t="s">
        <v>61</v>
      </c>
      <c r="F47" s="26" t="s">
        <v>78</v>
      </c>
      <c r="G47" s="27">
        <v>1990</v>
      </c>
      <c r="H47" s="27" t="s">
        <v>59</v>
      </c>
      <c r="I47" s="27" t="s">
        <v>5</v>
      </c>
      <c r="J47" s="29">
        <f t="shared" si="2"/>
        <v>137.12914285714285</v>
      </c>
      <c r="K47" s="31">
        <v>0.0166087962962963</v>
      </c>
      <c r="L47" s="28">
        <f t="shared" si="3"/>
        <v>0.002025462962962998</v>
      </c>
    </row>
    <row r="48" spans="1:12" s="11" customFormat="1" ht="23.25" customHeight="1">
      <c r="A48" s="23" t="s">
        <v>43</v>
      </c>
      <c r="B48" s="24">
        <v>0.0131944444444444</v>
      </c>
      <c r="C48" s="23"/>
      <c r="D48" s="25" t="s">
        <v>133</v>
      </c>
      <c r="E48" s="26" t="s">
        <v>134</v>
      </c>
      <c r="F48" s="26" t="s">
        <v>135</v>
      </c>
      <c r="G48" s="27">
        <v>1959</v>
      </c>
      <c r="H48" s="27" t="s">
        <v>76</v>
      </c>
      <c r="I48" s="27" t="s">
        <v>7</v>
      </c>
      <c r="J48" s="29">
        <f t="shared" si="2"/>
        <v>23.00824544582934</v>
      </c>
      <c r="K48" s="31">
        <v>0.025266203703703704</v>
      </c>
      <c r="L48" s="28">
        <f t="shared" si="3"/>
        <v>0.012071759259259305</v>
      </c>
    </row>
    <row r="49" spans="1:12" s="11" customFormat="1" ht="23.25" customHeight="1">
      <c r="A49" s="23" t="s">
        <v>44</v>
      </c>
      <c r="B49" s="24">
        <v>0.0138888888888889</v>
      </c>
      <c r="C49" s="23"/>
      <c r="D49" s="25" t="s">
        <v>121</v>
      </c>
      <c r="E49" s="26" t="s">
        <v>79</v>
      </c>
      <c r="F49" s="26" t="s">
        <v>111</v>
      </c>
      <c r="G49" s="27">
        <v>1962</v>
      </c>
      <c r="H49" s="27" t="s">
        <v>59</v>
      </c>
      <c r="I49" s="27" t="s">
        <v>25</v>
      </c>
      <c r="J49" s="29">
        <f t="shared" si="2"/>
        <v>124.339896373057</v>
      </c>
      <c r="K49" s="31">
        <v>0.016122685185185184</v>
      </c>
      <c r="L49" s="28">
        <f t="shared" si="3"/>
        <v>0.002233796296296284</v>
      </c>
    </row>
    <row r="50" spans="1:12" s="11" customFormat="1" ht="23.25" customHeight="1">
      <c r="A50" s="23" t="s">
        <v>45</v>
      </c>
      <c r="B50" s="24">
        <v>0.0208333333333333</v>
      </c>
      <c r="C50" s="23"/>
      <c r="D50" s="25" t="s">
        <v>159</v>
      </c>
      <c r="E50" s="26"/>
      <c r="F50" s="26"/>
      <c r="G50" s="27"/>
      <c r="H50" s="27"/>
      <c r="I50" s="27"/>
      <c r="J50" s="29">
        <f t="shared" si="2"/>
      </c>
      <c r="K50" s="32"/>
      <c r="L50" s="28">
        <f t="shared" si="3"/>
      </c>
    </row>
    <row r="51" spans="1:12" s="11" customFormat="1" ht="23.25" customHeight="1">
      <c r="A51" s="23" t="s">
        <v>2</v>
      </c>
      <c r="B51" s="24">
        <v>0.0006944444444444445</v>
      </c>
      <c r="C51" s="23"/>
      <c r="D51" s="25" t="s">
        <v>144</v>
      </c>
      <c r="E51" s="26" t="s">
        <v>145</v>
      </c>
      <c r="F51" s="26" t="s">
        <v>135</v>
      </c>
      <c r="G51" s="27">
        <v>1978</v>
      </c>
      <c r="H51" s="27" t="s">
        <v>146</v>
      </c>
      <c r="I51" s="27" t="s">
        <v>2</v>
      </c>
      <c r="J51" s="29">
        <f t="shared" si="2"/>
        <v>8.767848008768725</v>
      </c>
      <c r="K51" s="31">
        <v>0.032372685185185185</v>
      </c>
      <c r="L51" s="28">
        <f t="shared" si="3"/>
        <v>0.03167824074074074</v>
      </c>
    </row>
    <row r="52" spans="1:12" s="11" customFormat="1" ht="23.25" customHeight="1">
      <c r="A52" s="23" t="s">
        <v>3</v>
      </c>
      <c r="B52" s="24">
        <v>0.0125</v>
      </c>
      <c r="C52" s="23"/>
      <c r="D52" s="25" t="s">
        <v>83</v>
      </c>
      <c r="E52" s="26" t="s">
        <v>84</v>
      </c>
      <c r="F52" s="26" t="s">
        <v>71</v>
      </c>
      <c r="G52" s="27">
        <v>1982</v>
      </c>
      <c r="H52" s="27" t="s">
        <v>59</v>
      </c>
      <c r="I52" s="27" t="s">
        <v>16</v>
      </c>
      <c r="J52" s="29" t="e">
        <f t="shared" si="2"/>
        <v>#NUM!</v>
      </c>
      <c r="K52" s="31">
        <v>0.009756944444444445</v>
      </c>
      <c r="L52" s="28">
        <f t="shared" si="3"/>
        <v>-0.002743055555555556</v>
      </c>
    </row>
    <row r="53" spans="1:12" s="10" customFormat="1" ht="23.25" customHeight="1">
      <c r="A53" s="23" t="s">
        <v>4</v>
      </c>
      <c r="B53" s="24">
        <v>0.00416666666666667</v>
      </c>
      <c r="C53" s="23"/>
      <c r="D53" s="25" t="s">
        <v>149</v>
      </c>
      <c r="E53" s="26" t="s">
        <v>102</v>
      </c>
      <c r="F53" s="26" t="s">
        <v>69</v>
      </c>
      <c r="G53" s="27">
        <v>1974</v>
      </c>
      <c r="H53" s="27" t="s">
        <v>59</v>
      </c>
      <c r="I53" s="27" t="s">
        <v>21</v>
      </c>
      <c r="J53" s="29">
        <f t="shared" si="2"/>
        <v>8.604374327716029</v>
      </c>
      <c r="K53" s="31">
        <v>0.03644675925925926</v>
      </c>
      <c r="L53" s="28">
        <f t="shared" si="3"/>
        <v>0.03228009259259259</v>
      </c>
    </row>
    <row r="54" spans="1:12" s="11" customFormat="1" ht="23.25" customHeight="1">
      <c r="A54" s="23" t="s">
        <v>5</v>
      </c>
      <c r="B54" s="24">
        <v>0.00972222222222222</v>
      </c>
      <c r="C54" s="23"/>
      <c r="D54" s="25" t="s">
        <v>80</v>
      </c>
      <c r="E54" s="26" t="s">
        <v>81</v>
      </c>
      <c r="F54" s="26" t="s">
        <v>71</v>
      </c>
      <c r="G54" s="27">
        <v>1995</v>
      </c>
      <c r="H54" s="27" t="s">
        <v>103</v>
      </c>
      <c r="I54" s="27" t="s">
        <v>2</v>
      </c>
      <c r="J54" s="29">
        <f t="shared" si="2"/>
        <v>14.87761934283943</v>
      </c>
      <c r="K54" s="31">
        <v>0.028391203703703707</v>
      </c>
      <c r="L54" s="28">
        <f t="shared" si="3"/>
        <v>0.018668981481481488</v>
      </c>
    </row>
    <row r="55" spans="1:12" s="11" customFormat="1" ht="23.25" customHeight="1">
      <c r="A55" s="23" t="s">
        <v>6</v>
      </c>
      <c r="B55" s="24">
        <v>0.0173611111111111</v>
      </c>
      <c r="C55" s="23"/>
      <c r="D55" s="25" t="s">
        <v>114</v>
      </c>
      <c r="E55" s="26" t="s">
        <v>79</v>
      </c>
      <c r="F55" s="26" t="s">
        <v>115</v>
      </c>
      <c r="G55" s="27">
        <v>1984</v>
      </c>
      <c r="H55" s="27" t="s">
        <v>59</v>
      </c>
      <c r="I55" s="27" t="s">
        <v>4</v>
      </c>
      <c r="J55" s="29" t="e">
        <f t="shared" si="2"/>
        <v>#NUM!</v>
      </c>
      <c r="K55" s="31">
        <v>0.0109375</v>
      </c>
      <c r="L55" s="28">
        <f t="shared" si="3"/>
        <v>-0.006423611111111102</v>
      </c>
    </row>
    <row r="56" spans="1:12" s="11" customFormat="1" ht="23.25" customHeight="1">
      <c r="A56" s="23" t="s">
        <v>7</v>
      </c>
      <c r="B56" s="24">
        <v>0.00625</v>
      </c>
      <c r="C56" s="23"/>
      <c r="D56" s="25" t="s">
        <v>136</v>
      </c>
      <c r="E56" s="26" t="s">
        <v>61</v>
      </c>
      <c r="F56" s="26" t="s">
        <v>137</v>
      </c>
      <c r="G56" s="27">
        <v>1977</v>
      </c>
      <c r="H56" s="27" t="s">
        <v>59</v>
      </c>
      <c r="I56" s="27" t="s">
        <v>6</v>
      </c>
      <c r="J56" s="29">
        <f t="shared" si="2"/>
        <v>15.178747628083494</v>
      </c>
      <c r="K56" s="31">
        <v>0.024548611111111115</v>
      </c>
      <c r="L56" s="28">
        <f t="shared" si="3"/>
        <v>0.018298611111111113</v>
      </c>
    </row>
    <row r="57" spans="1:12" s="11" customFormat="1" ht="23.25" customHeight="1">
      <c r="A57" s="23" t="s">
        <v>8</v>
      </c>
      <c r="B57" s="24">
        <v>0.00833333333333333</v>
      </c>
      <c r="C57" s="23"/>
      <c r="D57" s="25" t="s">
        <v>140</v>
      </c>
      <c r="E57" s="26" t="s">
        <v>141</v>
      </c>
      <c r="F57" s="26" t="s">
        <v>68</v>
      </c>
      <c r="G57" s="27">
        <v>1974</v>
      </c>
      <c r="H57" s="27" t="s">
        <v>59</v>
      </c>
      <c r="I57" s="27" t="s">
        <v>20</v>
      </c>
      <c r="J57" s="29">
        <f t="shared" si="2"/>
        <v>13.185494505494505</v>
      </c>
      <c r="K57" s="31">
        <v>0.02939814814814815</v>
      </c>
      <c r="L57" s="28">
        <f t="shared" si="3"/>
        <v>0.02106481481481482</v>
      </c>
    </row>
    <row r="58" spans="1:12" s="11" customFormat="1" ht="23.25" customHeight="1">
      <c r="A58" s="23" t="s">
        <v>9</v>
      </c>
      <c r="B58" s="24">
        <v>0.025</v>
      </c>
      <c r="C58" s="23"/>
      <c r="D58" s="25" t="s">
        <v>91</v>
      </c>
      <c r="E58" s="26" t="s">
        <v>141</v>
      </c>
      <c r="F58" s="26" t="s">
        <v>71</v>
      </c>
      <c r="G58" s="27">
        <v>1978</v>
      </c>
      <c r="H58" s="27" t="s">
        <v>59</v>
      </c>
      <c r="I58" s="27" t="s">
        <v>28</v>
      </c>
      <c r="J58" s="29">
        <f t="shared" si="2"/>
        <v>47.899401197604796</v>
      </c>
      <c r="K58" s="31">
        <v>0.03079861111111111</v>
      </c>
      <c r="L58" s="28">
        <f t="shared" si="3"/>
        <v>0.0057986111111111086</v>
      </c>
    </row>
    <row r="59" spans="1:12" s="11" customFormat="1" ht="23.25" customHeight="1">
      <c r="A59" s="23" t="s">
        <v>10</v>
      </c>
      <c r="B59" s="24">
        <v>0.0159722222222222</v>
      </c>
      <c r="C59" s="23"/>
      <c r="D59" s="25" t="s">
        <v>91</v>
      </c>
      <c r="E59" s="26" t="s">
        <v>60</v>
      </c>
      <c r="F59" s="26" t="s">
        <v>150</v>
      </c>
      <c r="G59" s="27">
        <v>1945</v>
      </c>
      <c r="H59" s="27" t="s">
        <v>76</v>
      </c>
      <c r="I59" s="27" t="s">
        <v>8</v>
      </c>
      <c r="J59" s="29">
        <f t="shared" si="2"/>
        <v>12.63696682464455</v>
      </c>
      <c r="K59" s="31">
        <v>0.03795138888888889</v>
      </c>
      <c r="L59" s="28">
        <f t="shared" si="3"/>
        <v>0.02197916666666669</v>
      </c>
    </row>
    <row r="60" spans="1:12" s="11" customFormat="1" ht="23.25" customHeight="1">
      <c r="A60" s="23" t="s">
        <v>11</v>
      </c>
      <c r="B60" s="24">
        <v>0.0194444444444444</v>
      </c>
      <c r="C60" s="23"/>
      <c r="D60" s="25" t="s">
        <v>113</v>
      </c>
      <c r="E60" s="26" t="s">
        <v>74</v>
      </c>
      <c r="F60" s="26" t="s">
        <v>71</v>
      </c>
      <c r="G60" s="27">
        <v>1982</v>
      </c>
      <c r="H60" s="27" t="s">
        <v>59</v>
      </c>
      <c r="I60" s="27" t="s">
        <v>15</v>
      </c>
      <c r="J60" s="29" t="e">
        <f t="shared" si="2"/>
        <v>#NUM!</v>
      </c>
      <c r="K60" s="31">
        <v>0.010393518518518519</v>
      </c>
      <c r="L60" s="28">
        <f t="shared" si="3"/>
        <v>-0.00905092592592588</v>
      </c>
    </row>
    <row r="61" spans="1:12" s="11" customFormat="1" ht="23.25" customHeight="1">
      <c r="A61" s="23" t="s">
        <v>12</v>
      </c>
      <c r="B61" s="24">
        <v>0.00902777777777778</v>
      </c>
      <c r="C61" s="23"/>
      <c r="D61" s="25" t="s">
        <v>148</v>
      </c>
      <c r="E61" s="26" t="s">
        <v>79</v>
      </c>
      <c r="F61" s="26" t="s">
        <v>135</v>
      </c>
      <c r="G61" s="27">
        <v>1989</v>
      </c>
      <c r="H61" s="27" t="s">
        <v>59</v>
      </c>
      <c r="I61" s="27" t="s">
        <v>18</v>
      </c>
      <c r="J61" s="29">
        <f t="shared" si="2"/>
        <v>11.394871794871795</v>
      </c>
      <c r="K61" s="31">
        <v>0.033402777777777774</v>
      </c>
      <c r="L61" s="28">
        <f t="shared" si="3"/>
        <v>0.024374999999999994</v>
      </c>
    </row>
    <row r="62" spans="1:12" s="11" customFormat="1" ht="23.25" customHeight="1">
      <c r="A62" s="23" t="s">
        <v>13</v>
      </c>
      <c r="B62" s="24">
        <v>0</v>
      </c>
      <c r="C62" s="23"/>
      <c r="D62" s="25" t="s">
        <v>151</v>
      </c>
      <c r="E62" s="26" t="s">
        <v>102</v>
      </c>
      <c r="F62" s="26" t="s">
        <v>150</v>
      </c>
      <c r="G62" s="27">
        <v>1953</v>
      </c>
      <c r="H62" s="27" t="s">
        <v>76</v>
      </c>
      <c r="I62" s="27" t="s">
        <v>4</v>
      </c>
      <c r="J62" s="29">
        <f t="shared" si="2"/>
        <v>7.372534562211982</v>
      </c>
      <c r="K62" s="31">
        <v>0.03767361111111111</v>
      </c>
      <c r="L62" s="28">
        <f t="shared" si="3"/>
        <v>0.03767361111111111</v>
      </c>
    </row>
    <row r="63" spans="1:12" s="11" customFormat="1" ht="23.25" customHeight="1">
      <c r="A63" s="23" t="s">
        <v>14</v>
      </c>
      <c r="B63" s="24">
        <v>0.0180555555555556</v>
      </c>
      <c r="C63" s="23"/>
      <c r="D63" s="25" t="s">
        <v>66</v>
      </c>
      <c r="E63" s="26" t="s">
        <v>67</v>
      </c>
      <c r="F63" s="26" t="s">
        <v>68</v>
      </c>
      <c r="G63" s="27">
        <v>1959</v>
      </c>
      <c r="H63" s="27" t="s">
        <v>76</v>
      </c>
      <c r="I63" s="27" t="s">
        <v>5</v>
      </c>
      <c r="J63" s="29" t="e">
        <f t="shared" si="2"/>
        <v>#NUM!</v>
      </c>
      <c r="K63" s="31">
        <v>0.012939814814814814</v>
      </c>
      <c r="L63" s="28">
        <f t="shared" si="3"/>
        <v>-0.005115740740740785</v>
      </c>
    </row>
    <row r="64" spans="1:12" s="11" customFormat="1" ht="23.25" customHeight="1">
      <c r="A64" s="23" t="s">
        <v>15</v>
      </c>
      <c r="B64" s="24">
        <v>0.0118055555555556</v>
      </c>
      <c r="C64" s="23"/>
      <c r="D64" s="25" t="s">
        <v>116</v>
      </c>
      <c r="E64" s="26" t="s">
        <v>75</v>
      </c>
      <c r="F64" s="26" t="s">
        <v>117</v>
      </c>
      <c r="G64" s="27">
        <v>1958</v>
      </c>
      <c r="H64" s="27" t="s">
        <v>76</v>
      </c>
      <c r="I64" s="27" t="s">
        <v>2</v>
      </c>
      <c r="J64" s="29">
        <f t="shared" si="2"/>
        <v>167.8153846153846</v>
      </c>
      <c r="K64" s="31">
        <v>0.013460648148148147</v>
      </c>
      <c r="L64" s="28">
        <f t="shared" si="3"/>
        <v>0.0016550925925925466</v>
      </c>
    </row>
    <row r="65" spans="1:12" s="11" customFormat="1" ht="23.25" customHeight="1">
      <c r="A65" s="23" t="s">
        <v>16</v>
      </c>
      <c r="B65" s="24">
        <v>0.00694444444444444</v>
      </c>
      <c r="C65" s="23"/>
      <c r="D65" s="25" t="s">
        <v>142</v>
      </c>
      <c r="E65" s="26" t="s">
        <v>73</v>
      </c>
      <c r="F65" s="26" t="s">
        <v>71</v>
      </c>
      <c r="G65" s="27">
        <v>1973</v>
      </c>
      <c r="H65" s="27" t="s">
        <v>59</v>
      </c>
      <c r="I65" s="27" t="s">
        <v>27</v>
      </c>
      <c r="J65" s="29">
        <f t="shared" si="2"/>
        <v>11.314285714285715</v>
      </c>
      <c r="K65" s="31">
        <v>0.03149305555555556</v>
      </c>
      <c r="L65" s="28">
        <f t="shared" si="3"/>
        <v>0.02454861111111112</v>
      </c>
    </row>
    <row r="66" spans="1:12" s="11" customFormat="1" ht="23.25" customHeight="1">
      <c r="A66" s="23" t="s">
        <v>17</v>
      </c>
      <c r="B66" s="24">
        <v>0.00277777777777778</v>
      </c>
      <c r="C66" s="23"/>
      <c r="D66" s="25" t="s">
        <v>143</v>
      </c>
      <c r="E66" s="26" t="s">
        <v>73</v>
      </c>
      <c r="F66" s="26" t="s">
        <v>71</v>
      </c>
      <c r="G66" s="27">
        <v>1947</v>
      </c>
      <c r="H66" s="27" t="s">
        <v>76</v>
      </c>
      <c r="I66" s="27" t="s">
        <v>10</v>
      </c>
      <c r="J66" s="29">
        <f t="shared" si="2"/>
        <v>10.493047660690861</v>
      </c>
      <c r="K66" s="31">
        <v>0.029247685185185186</v>
      </c>
      <c r="L66" s="28">
        <f t="shared" si="3"/>
        <v>0.026469907407407407</v>
      </c>
    </row>
    <row r="67" spans="1:12" s="11" customFormat="1" ht="23.25" customHeight="1">
      <c r="A67" s="23" t="s">
        <v>18</v>
      </c>
      <c r="B67" s="24">
        <v>0.00208333333333333</v>
      </c>
      <c r="C67" s="23"/>
      <c r="D67" s="25" t="s">
        <v>107</v>
      </c>
      <c r="E67" s="26" t="s">
        <v>79</v>
      </c>
      <c r="F67" s="26" t="s">
        <v>108</v>
      </c>
      <c r="G67" s="27">
        <v>1973</v>
      </c>
      <c r="H67" s="27" t="s">
        <v>59</v>
      </c>
      <c r="I67" s="27" t="s">
        <v>2</v>
      </c>
      <c r="J67" s="29">
        <f t="shared" si="2"/>
        <v>60.29547738693468</v>
      </c>
      <c r="K67" s="31">
        <v>0.006689814814814814</v>
      </c>
      <c r="L67" s="28">
        <f t="shared" si="3"/>
        <v>0.004606481481481484</v>
      </c>
    </row>
    <row r="68" spans="1:12" s="11" customFormat="1" ht="23.25" customHeight="1">
      <c r="A68" s="23" t="s">
        <v>19</v>
      </c>
      <c r="B68" s="24">
        <v>0.0277777777777778</v>
      </c>
      <c r="C68" s="23"/>
      <c r="D68" s="25" t="s">
        <v>118</v>
      </c>
      <c r="E68" s="26" t="s">
        <v>119</v>
      </c>
      <c r="F68" s="26" t="s">
        <v>120</v>
      </c>
      <c r="G68" s="27">
        <v>1959</v>
      </c>
      <c r="H68" s="27" t="s">
        <v>76</v>
      </c>
      <c r="I68" s="27" t="s">
        <v>3</v>
      </c>
      <c r="J68" s="29" t="e">
        <f t="shared" si="2"/>
        <v>#NUM!</v>
      </c>
      <c r="K68" s="31">
        <v>0.014537037037037038</v>
      </c>
      <c r="L68" s="28">
        <f t="shared" si="3"/>
        <v>-0.013240740740740763</v>
      </c>
    </row>
    <row r="69" spans="1:12" s="11" customFormat="1" ht="23.25" customHeight="1">
      <c r="A69" s="23" t="s">
        <v>20</v>
      </c>
      <c r="B69" s="24">
        <v>0.0256944444444444</v>
      </c>
      <c r="C69" s="23"/>
      <c r="D69" s="25" t="s">
        <v>130</v>
      </c>
      <c r="E69" s="26" t="s">
        <v>131</v>
      </c>
      <c r="F69" s="26" t="s">
        <v>111</v>
      </c>
      <c r="G69" s="27">
        <v>2003</v>
      </c>
      <c r="H69" s="27" t="s">
        <v>103</v>
      </c>
      <c r="I69" s="27" t="s">
        <v>3</v>
      </c>
      <c r="J69" s="29">
        <f t="shared" si="2"/>
        <v>999.9</v>
      </c>
      <c r="K69" s="31">
        <v>0.02597222222222222</v>
      </c>
      <c r="L69" s="28">
        <f t="shared" si="3"/>
        <v>0.00027777777777781773</v>
      </c>
    </row>
    <row r="70" spans="1:12" s="11" customFormat="1" ht="23.25" customHeight="1">
      <c r="A70" s="23" t="s">
        <v>21</v>
      </c>
      <c r="B70" s="24">
        <v>0.0111111111111111</v>
      </c>
      <c r="C70" s="23"/>
      <c r="D70" s="25" t="s">
        <v>109</v>
      </c>
      <c r="E70" s="26" t="s">
        <v>110</v>
      </c>
      <c r="F70" s="26" t="s">
        <v>111</v>
      </c>
      <c r="G70" s="27">
        <v>2000</v>
      </c>
      <c r="H70" s="27" t="s">
        <v>112</v>
      </c>
      <c r="I70" s="27" t="s">
        <v>2</v>
      </c>
      <c r="J70" s="29" t="e">
        <f t="shared" si="2"/>
        <v>#DIV/0!</v>
      </c>
      <c r="K70" s="31">
        <v>0.011111111111111112</v>
      </c>
      <c r="L70" s="28">
        <f t="shared" si="3"/>
        <v>1.214306433183765E-17</v>
      </c>
    </row>
    <row r="71" spans="1:12" s="11" customFormat="1" ht="23.25" customHeight="1">
      <c r="A71" s="23" t="s">
        <v>22</v>
      </c>
      <c r="B71" s="24">
        <v>0.0298611111111111</v>
      </c>
      <c r="C71" s="23"/>
      <c r="D71" s="25" t="s">
        <v>56</v>
      </c>
      <c r="E71" s="26" t="s">
        <v>57</v>
      </c>
      <c r="F71" s="26" t="s">
        <v>58</v>
      </c>
      <c r="G71" s="27">
        <v>1979</v>
      </c>
      <c r="H71" s="27" t="s">
        <v>59</v>
      </c>
      <c r="I71" s="27" t="s">
        <v>23</v>
      </c>
      <c r="J71" s="29">
        <f aca="true" t="shared" si="4" ref="J71:J94">IF(K71="","",6666/(HOUR(L71)*3600+MINUTE(L71)*60+SECOND(L71))*3.6)</f>
        <v>148.13333333333333</v>
      </c>
      <c r="K71" s="31">
        <v>0.03173611111111111</v>
      </c>
      <c r="L71" s="28">
        <f aca="true" t="shared" si="5" ref="L71:L94">IF(K71="","",K71-B71)</f>
        <v>0.001875000000000012</v>
      </c>
    </row>
    <row r="72" spans="1:12" s="11" customFormat="1" ht="23.25" customHeight="1">
      <c r="A72" s="23" t="s">
        <v>23</v>
      </c>
      <c r="B72" s="24">
        <v>0.0215277777777778</v>
      </c>
      <c r="C72" s="23"/>
      <c r="D72" s="25" t="s">
        <v>105</v>
      </c>
      <c r="E72" s="26" t="s">
        <v>97</v>
      </c>
      <c r="F72" s="26" t="s">
        <v>106</v>
      </c>
      <c r="G72" s="27">
        <v>1989</v>
      </c>
      <c r="H72" s="27" t="s">
        <v>59</v>
      </c>
      <c r="I72" s="27" t="s">
        <v>12</v>
      </c>
      <c r="J72" s="29" t="e">
        <f t="shared" si="4"/>
        <v>#NUM!</v>
      </c>
      <c r="K72" s="30">
        <v>0.0075</v>
      </c>
      <c r="L72" s="28">
        <f t="shared" si="5"/>
        <v>-0.014027777777777799</v>
      </c>
    </row>
    <row r="73" spans="1:12" s="11" customFormat="1" ht="23.25" customHeight="1">
      <c r="A73" s="23" t="s">
        <v>24</v>
      </c>
      <c r="B73" s="24">
        <v>0.0284722222222222</v>
      </c>
      <c r="C73" s="23"/>
      <c r="D73" s="25" t="s">
        <v>89</v>
      </c>
      <c r="E73" s="26" t="s">
        <v>60</v>
      </c>
      <c r="F73" s="26" t="s">
        <v>99</v>
      </c>
      <c r="G73" s="27">
        <v>1967</v>
      </c>
      <c r="H73" s="27" t="s">
        <v>59</v>
      </c>
      <c r="I73" s="27" t="s">
        <v>26</v>
      </c>
      <c r="J73" s="29" t="e">
        <f t="shared" si="4"/>
        <v>#NUM!</v>
      </c>
      <c r="K73" s="31">
        <v>0.023807870370370368</v>
      </c>
      <c r="L73" s="28">
        <f t="shared" si="5"/>
        <v>-0.004664351851851833</v>
      </c>
    </row>
    <row r="74" spans="1:12" s="11" customFormat="1" ht="23.25" customHeight="1">
      <c r="A74" s="23" t="s">
        <v>25</v>
      </c>
      <c r="B74" s="24">
        <v>0.0243055555555556</v>
      </c>
      <c r="C74" s="23"/>
      <c r="D74" s="25" t="s">
        <v>89</v>
      </c>
      <c r="E74" s="26" t="s">
        <v>129</v>
      </c>
      <c r="F74" s="26" t="s">
        <v>99</v>
      </c>
      <c r="G74" s="27">
        <v>1997</v>
      </c>
      <c r="H74" s="27" t="s">
        <v>63</v>
      </c>
      <c r="I74" s="27" t="s">
        <v>2</v>
      </c>
      <c r="J74" s="29">
        <f t="shared" si="4"/>
        <v>521.6869565217391</v>
      </c>
      <c r="K74" s="31">
        <v>0.024837962962962964</v>
      </c>
      <c r="L74" s="28">
        <f t="shared" si="5"/>
        <v>0.0005324074074073634</v>
      </c>
    </row>
    <row r="75" spans="1:12" s="11" customFormat="1" ht="23.25" customHeight="1">
      <c r="A75" s="23" t="s">
        <v>26</v>
      </c>
      <c r="B75" s="24">
        <v>0.00486111111111111</v>
      </c>
      <c r="C75" s="23"/>
      <c r="D75" s="25" t="s">
        <v>90</v>
      </c>
      <c r="E75" s="26" t="s">
        <v>104</v>
      </c>
      <c r="F75" s="26" t="s">
        <v>99</v>
      </c>
      <c r="G75" s="27">
        <v>1972</v>
      </c>
      <c r="H75" s="27" t="s">
        <v>146</v>
      </c>
      <c r="I75" s="27" t="s">
        <v>3</v>
      </c>
      <c r="J75" s="29">
        <f t="shared" si="4"/>
        <v>13.815544041450778</v>
      </c>
      <c r="K75" s="31">
        <v>0.02496527777777778</v>
      </c>
      <c r="L75" s="28">
        <f t="shared" si="5"/>
        <v>0.02010416666666667</v>
      </c>
    </row>
    <row r="76" spans="1:12" s="11" customFormat="1" ht="23.25" customHeight="1">
      <c r="A76" s="23" t="s">
        <v>27</v>
      </c>
      <c r="B76" s="24">
        <v>0.00347222222222222</v>
      </c>
      <c r="C76" s="23"/>
      <c r="D76" s="25" t="s">
        <v>147</v>
      </c>
      <c r="E76" s="26" t="s">
        <v>88</v>
      </c>
      <c r="F76" s="26" t="s">
        <v>135</v>
      </c>
      <c r="G76" s="27">
        <v>1977</v>
      </c>
      <c r="H76" s="27" t="s">
        <v>59</v>
      </c>
      <c r="I76" s="27" t="s">
        <v>8</v>
      </c>
      <c r="J76" s="29">
        <f t="shared" si="4"/>
        <v>9.595201919232307</v>
      </c>
      <c r="K76" s="31">
        <v>0.03241898148148148</v>
      </c>
      <c r="L76" s="28">
        <f t="shared" si="5"/>
        <v>0.02894675925925926</v>
      </c>
    </row>
    <row r="77" spans="1:12" s="11" customFormat="1" ht="23.25" customHeight="1">
      <c r="A77" s="23" t="s">
        <v>28</v>
      </c>
      <c r="B77" s="24">
        <v>0.0236111111111111</v>
      </c>
      <c r="C77" s="23"/>
      <c r="D77" s="25" t="s">
        <v>100</v>
      </c>
      <c r="E77" s="26" t="s">
        <v>65</v>
      </c>
      <c r="F77" s="26" t="s">
        <v>101</v>
      </c>
      <c r="G77" s="27">
        <v>1976</v>
      </c>
      <c r="H77" s="27" t="s">
        <v>59</v>
      </c>
      <c r="I77" s="27" t="s">
        <v>3</v>
      </c>
      <c r="J77" s="29" t="e">
        <f t="shared" si="4"/>
        <v>#NUM!</v>
      </c>
      <c r="K77" s="31">
        <v>0.019224537037037037</v>
      </c>
      <c r="L77" s="28">
        <f t="shared" si="5"/>
        <v>-0.004386574074074064</v>
      </c>
    </row>
    <row r="78" spans="1:12" s="11" customFormat="1" ht="23.25" customHeight="1">
      <c r="A78" s="23" t="s">
        <v>29</v>
      </c>
      <c r="B78" s="24">
        <v>0.0104166666666667</v>
      </c>
      <c r="C78" s="23"/>
      <c r="D78" s="25" t="s">
        <v>139</v>
      </c>
      <c r="E78" s="26" t="s">
        <v>110</v>
      </c>
      <c r="F78" s="26" t="s">
        <v>71</v>
      </c>
      <c r="G78" s="27">
        <v>1972</v>
      </c>
      <c r="H78" s="27" t="s">
        <v>59</v>
      </c>
      <c r="I78" s="27" t="s">
        <v>10</v>
      </c>
      <c r="J78" s="29">
        <f t="shared" si="4"/>
        <v>16.816818500350387</v>
      </c>
      <c r="K78" s="31">
        <v>0.02693287037037037</v>
      </c>
      <c r="L78" s="28">
        <f t="shared" si="5"/>
        <v>0.016516203703703672</v>
      </c>
    </row>
    <row r="79" spans="1:12" s="11" customFormat="1" ht="23.25" customHeight="1">
      <c r="A79" s="23" t="s">
        <v>30</v>
      </c>
      <c r="B79" s="24">
        <v>0.00555555555555556</v>
      </c>
      <c r="C79" s="23"/>
      <c r="D79" s="25" t="s">
        <v>128</v>
      </c>
      <c r="E79" s="26" t="s">
        <v>98</v>
      </c>
      <c r="F79" s="26" t="s">
        <v>62</v>
      </c>
      <c r="G79" s="27">
        <v>1985</v>
      </c>
      <c r="H79" s="27" t="s">
        <v>59</v>
      </c>
      <c r="I79" s="27" t="s">
        <v>14</v>
      </c>
      <c r="J79" s="29">
        <f t="shared" si="4"/>
        <v>20.098492462311558</v>
      </c>
      <c r="K79" s="31">
        <v>0.019375</v>
      </c>
      <c r="L79" s="28">
        <f t="shared" si="5"/>
        <v>0.01381944444444444</v>
      </c>
    </row>
    <row r="80" spans="1:12" s="11" customFormat="1" ht="23.25" customHeight="1">
      <c r="A80" s="23" t="s">
        <v>31</v>
      </c>
      <c r="B80" s="24">
        <v>0.00763888888888889</v>
      </c>
      <c r="C80" s="23"/>
      <c r="D80" s="25" t="s">
        <v>123</v>
      </c>
      <c r="E80" s="26" t="s">
        <v>124</v>
      </c>
      <c r="F80" s="26" t="s">
        <v>71</v>
      </c>
      <c r="G80" s="27">
        <v>1968</v>
      </c>
      <c r="H80" s="27" t="s">
        <v>59</v>
      </c>
      <c r="I80" s="27" t="s">
        <v>24</v>
      </c>
      <c r="J80" s="29">
        <f t="shared" si="4"/>
        <v>24.9196261682243</v>
      </c>
      <c r="K80" s="31">
        <v>0.018784722222222223</v>
      </c>
      <c r="L80" s="28">
        <f t="shared" si="5"/>
        <v>0.011145833333333334</v>
      </c>
    </row>
    <row r="81" spans="1:12" s="11" customFormat="1" ht="23.25" customHeight="1">
      <c r="A81" s="23" t="s">
        <v>32</v>
      </c>
      <c r="B81" s="24">
        <v>0.0152777777777778</v>
      </c>
      <c r="C81" s="23"/>
      <c r="D81" s="25" t="s">
        <v>125</v>
      </c>
      <c r="E81" s="26" t="s">
        <v>126</v>
      </c>
      <c r="F81" s="26" t="s">
        <v>127</v>
      </c>
      <c r="G81" s="27">
        <v>1968</v>
      </c>
      <c r="H81" s="27" t="s">
        <v>59</v>
      </c>
      <c r="I81" s="27" t="s">
        <v>19</v>
      </c>
      <c r="J81" s="29">
        <f t="shared" si="4"/>
        <v>77.91428571428571</v>
      </c>
      <c r="K81" s="31">
        <v>0.01884259259259259</v>
      </c>
      <c r="L81" s="28">
        <f t="shared" si="5"/>
        <v>0.0035648148148147915</v>
      </c>
    </row>
    <row r="82" spans="1:12" s="11" customFormat="1" ht="23.25" customHeight="1">
      <c r="A82" s="23" t="s">
        <v>33</v>
      </c>
      <c r="B82" s="24">
        <v>0.0229166666666667</v>
      </c>
      <c r="C82" s="23"/>
      <c r="D82" s="25" t="s">
        <v>86</v>
      </c>
      <c r="E82" s="26" t="s">
        <v>84</v>
      </c>
      <c r="F82" s="26" t="s">
        <v>87</v>
      </c>
      <c r="G82" s="27">
        <v>1964</v>
      </c>
      <c r="H82" s="27" t="s">
        <v>59</v>
      </c>
      <c r="I82" s="27" t="s">
        <v>22</v>
      </c>
      <c r="J82" s="29" t="e">
        <f t="shared" si="4"/>
        <v>#NUM!</v>
      </c>
      <c r="K82" s="31">
        <v>0.0115625</v>
      </c>
      <c r="L82" s="28">
        <f t="shared" si="5"/>
        <v>-0.0113541666666667</v>
      </c>
    </row>
    <row r="83" spans="1:12" s="11" customFormat="1" ht="23.25" customHeight="1">
      <c r="A83" s="23" t="s">
        <v>34</v>
      </c>
      <c r="B83" s="24">
        <v>0.0222222222222222</v>
      </c>
      <c r="C83" s="23"/>
      <c r="D83" s="25" t="s">
        <v>72</v>
      </c>
      <c r="E83" s="26" t="s">
        <v>70</v>
      </c>
      <c r="F83" s="26" t="s">
        <v>71</v>
      </c>
      <c r="G83" s="27">
        <v>1972</v>
      </c>
      <c r="H83" s="27" t="s">
        <v>59</v>
      </c>
      <c r="I83" s="27" t="s">
        <v>11</v>
      </c>
      <c r="J83" s="29" t="e">
        <f t="shared" si="4"/>
        <v>#NUM!</v>
      </c>
      <c r="K83" s="31">
        <v>0.016527777777777777</v>
      </c>
      <c r="L83" s="28">
        <f t="shared" si="5"/>
        <v>-0.005694444444444422</v>
      </c>
    </row>
    <row r="84" spans="1:12" s="11" customFormat="1" ht="23.25" customHeight="1">
      <c r="A84" s="23" t="s">
        <v>35</v>
      </c>
      <c r="B84" s="24">
        <v>0.0166666666666667</v>
      </c>
      <c r="C84" s="23"/>
      <c r="D84" s="25" t="s">
        <v>132</v>
      </c>
      <c r="E84" s="26" t="s">
        <v>57</v>
      </c>
      <c r="F84" s="26" t="s">
        <v>69</v>
      </c>
      <c r="G84" s="27">
        <v>1990</v>
      </c>
      <c r="H84" s="27" t="s">
        <v>59</v>
      </c>
      <c r="I84" s="27" t="s">
        <v>9</v>
      </c>
      <c r="J84" s="29">
        <f t="shared" si="4"/>
        <v>40.88177172061329</v>
      </c>
      <c r="K84" s="31">
        <v>0.023460648148148147</v>
      </c>
      <c r="L84" s="28">
        <f t="shared" si="5"/>
        <v>0.006793981481481446</v>
      </c>
    </row>
    <row r="85" spans="1:12" s="11" customFormat="1" ht="23.25" customHeight="1">
      <c r="A85" s="23" t="s">
        <v>36</v>
      </c>
      <c r="B85" s="24">
        <v>0.0291666666666667</v>
      </c>
      <c r="C85" s="23"/>
      <c r="D85" s="25" t="s">
        <v>92</v>
      </c>
      <c r="E85" s="26" t="s">
        <v>82</v>
      </c>
      <c r="F85" s="26" t="s">
        <v>71</v>
      </c>
      <c r="G85" s="27">
        <v>1985</v>
      </c>
      <c r="H85" s="27" t="s">
        <v>59</v>
      </c>
      <c r="I85" s="27" t="s">
        <v>17</v>
      </c>
      <c r="J85" s="29">
        <f t="shared" si="4"/>
        <v>43.95164835164835</v>
      </c>
      <c r="K85" s="31">
        <v>0.035486111111111114</v>
      </c>
      <c r="L85" s="28">
        <f t="shared" si="5"/>
        <v>0.006319444444444416</v>
      </c>
    </row>
    <row r="86" spans="1:12" s="11" customFormat="1" ht="23.25" customHeight="1">
      <c r="A86" s="23" t="s">
        <v>37</v>
      </c>
      <c r="B86" s="24">
        <v>0.0270833333333333</v>
      </c>
      <c r="C86" s="23"/>
      <c r="D86" s="25" t="s">
        <v>92</v>
      </c>
      <c r="E86" s="26" t="s">
        <v>96</v>
      </c>
      <c r="F86" s="26" t="s">
        <v>71</v>
      </c>
      <c r="G86" s="27">
        <v>1956</v>
      </c>
      <c r="H86" s="27" t="s">
        <v>76</v>
      </c>
      <c r="I86" s="27" t="s">
        <v>9</v>
      </c>
      <c r="J86" s="29">
        <f t="shared" si="4"/>
        <v>30.72676056338028</v>
      </c>
      <c r="K86" s="31">
        <v>0.03612268518518518</v>
      </c>
      <c r="L86" s="28">
        <f t="shared" si="5"/>
        <v>0.009039351851851882</v>
      </c>
    </row>
    <row r="87" spans="1:12" s="11" customFormat="1" ht="23.25" customHeight="1">
      <c r="A87" s="23" t="s">
        <v>38</v>
      </c>
      <c r="B87" s="24">
        <v>0.0201388888888889</v>
      </c>
      <c r="C87" s="23"/>
      <c r="D87" s="25" t="s">
        <v>92</v>
      </c>
      <c r="E87" s="26" t="s">
        <v>95</v>
      </c>
      <c r="F87" s="26" t="s">
        <v>71</v>
      </c>
      <c r="G87" s="27">
        <v>1991</v>
      </c>
      <c r="H87" s="27" t="s">
        <v>59</v>
      </c>
      <c r="I87" s="27" t="s">
        <v>29</v>
      </c>
      <c r="J87" s="29">
        <f t="shared" si="4"/>
        <v>17.37697320782042</v>
      </c>
      <c r="K87" s="31">
        <v>0.03612268518518518</v>
      </c>
      <c r="L87" s="28">
        <f t="shared" si="5"/>
        <v>0.01598379629629628</v>
      </c>
    </row>
    <row r="88" spans="1:12" s="11" customFormat="1" ht="23.25" customHeight="1">
      <c r="A88" s="23" t="s">
        <v>39</v>
      </c>
      <c r="B88" s="24">
        <v>0.01875</v>
      </c>
      <c r="C88" s="23"/>
      <c r="D88" s="25" t="s">
        <v>138</v>
      </c>
      <c r="E88" s="26" t="s">
        <v>85</v>
      </c>
      <c r="F88" s="26" t="s">
        <v>120</v>
      </c>
      <c r="G88" s="27">
        <v>1992</v>
      </c>
      <c r="H88" s="27" t="s">
        <v>59</v>
      </c>
      <c r="I88" s="27" t="s">
        <v>13</v>
      </c>
      <c r="J88" s="29">
        <f t="shared" si="4"/>
        <v>40.4681281618887</v>
      </c>
      <c r="K88" s="31">
        <v>0.025613425925925925</v>
      </c>
      <c r="L88" s="28">
        <f t="shared" si="5"/>
        <v>0.006863425925925926</v>
      </c>
    </row>
    <row r="89" spans="1:12" s="11" customFormat="1" ht="23.25" customHeight="1">
      <c r="A89" s="23" t="s">
        <v>40</v>
      </c>
      <c r="B89" s="24">
        <v>0.00138888888888889</v>
      </c>
      <c r="C89" s="23"/>
      <c r="D89" s="25" t="s">
        <v>122</v>
      </c>
      <c r="E89" s="26" t="s">
        <v>94</v>
      </c>
      <c r="F89" s="26" t="s">
        <v>64</v>
      </c>
      <c r="G89" s="27">
        <v>1969</v>
      </c>
      <c r="H89" s="27" t="s">
        <v>59</v>
      </c>
      <c r="I89" s="27" t="s">
        <v>7</v>
      </c>
      <c r="J89" s="29">
        <f t="shared" si="4"/>
        <v>19.542019543973943</v>
      </c>
      <c r="K89" s="31">
        <v>0.015601851851851851</v>
      </c>
      <c r="L89" s="28">
        <f t="shared" si="5"/>
        <v>0.014212962962962962</v>
      </c>
    </row>
    <row r="90" spans="1:12" s="11" customFormat="1" ht="23.25" customHeight="1">
      <c r="A90" s="23" t="s">
        <v>41</v>
      </c>
      <c r="B90" s="24">
        <v>0.0263888888888889</v>
      </c>
      <c r="C90" s="23"/>
      <c r="D90" s="25" t="s">
        <v>93</v>
      </c>
      <c r="E90" s="26" t="s">
        <v>97</v>
      </c>
      <c r="F90" s="26" t="s">
        <v>68</v>
      </c>
      <c r="G90" s="27">
        <v>1960</v>
      </c>
      <c r="H90" s="27" t="s">
        <v>76</v>
      </c>
      <c r="I90" s="27" t="s">
        <v>6</v>
      </c>
      <c r="J90" s="29" t="e">
        <f t="shared" si="4"/>
        <v>#NUM!</v>
      </c>
      <c r="K90" s="31">
        <v>0.01392361111111111</v>
      </c>
      <c r="L90" s="28">
        <f t="shared" si="5"/>
        <v>-0.012465277777777789</v>
      </c>
    </row>
    <row r="91" spans="1:12" s="11" customFormat="1" ht="23.25" customHeight="1">
      <c r="A91" s="23" t="s">
        <v>42</v>
      </c>
      <c r="B91" s="24">
        <v>0.0145833333333333</v>
      </c>
      <c r="C91" s="23"/>
      <c r="D91" s="25" t="s">
        <v>77</v>
      </c>
      <c r="E91" s="26" t="s">
        <v>61</v>
      </c>
      <c r="F91" s="26" t="s">
        <v>78</v>
      </c>
      <c r="G91" s="27">
        <v>1990</v>
      </c>
      <c r="H91" s="27" t="s">
        <v>59</v>
      </c>
      <c r="I91" s="27" t="s">
        <v>5</v>
      </c>
      <c r="J91" s="29">
        <f t="shared" si="4"/>
        <v>137.12914285714285</v>
      </c>
      <c r="K91" s="31">
        <v>0.0166087962962963</v>
      </c>
      <c r="L91" s="28">
        <f t="shared" si="5"/>
        <v>0.002025462962962998</v>
      </c>
    </row>
    <row r="92" spans="1:12" s="11" customFormat="1" ht="23.25" customHeight="1">
      <c r="A92" s="23" t="s">
        <v>43</v>
      </c>
      <c r="B92" s="24">
        <v>0.0131944444444444</v>
      </c>
      <c r="C92" s="23"/>
      <c r="D92" s="25" t="s">
        <v>133</v>
      </c>
      <c r="E92" s="26" t="s">
        <v>134</v>
      </c>
      <c r="F92" s="26" t="s">
        <v>135</v>
      </c>
      <c r="G92" s="27">
        <v>1959</v>
      </c>
      <c r="H92" s="27" t="s">
        <v>76</v>
      </c>
      <c r="I92" s="27" t="s">
        <v>7</v>
      </c>
      <c r="J92" s="29">
        <f t="shared" si="4"/>
        <v>23.00824544582934</v>
      </c>
      <c r="K92" s="31">
        <v>0.025266203703703704</v>
      </c>
      <c r="L92" s="28">
        <f t="shared" si="5"/>
        <v>0.012071759259259305</v>
      </c>
    </row>
    <row r="93" spans="1:12" s="11" customFormat="1" ht="23.25" customHeight="1">
      <c r="A93" s="23" t="s">
        <v>44</v>
      </c>
      <c r="B93" s="24">
        <v>0.0138888888888889</v>
      </c>
      <c r="C93" s="23"/>
      <c r="D93" s="25" t="s">
        <v>121</v>
      </c>
      <c r="E93" s="26" t="s">
        <v>79</v>
      </c>
      <c r="F93" s="26" t="s">
        <v>111</v>
      </c>
      <c r="G93" s="27">
        <v>1962</v>
      </c>
      <c r="H93" s="27" t="s">
        <v>59</v>
      </c>
      <c r="I93" s="27" t="s">
        <v>25</v>
      </c>
      <c r="J93" s="29">
        <f t="shared" si="4"/>
        <v>124.339896373057</v>
      </c>
      <c r="K93" s="31">
        <v>0.016122685185185184</v>
      </c>
      <c r="L93" s="28">
        <f t="shared" si="5"/>
        <v>0.002233796296296284</v>
      </c>
    </row>
    <row r="94" spans="1:12" s="11" customFormat="1" ht="23.25" customHeight="1">
      <c r="A94" s="23" t="s">
        <v>45</v>
      </c>
      <c r="B94" s="24">
        <v>0.0208333333333333</v>
      </c>
      <c r="C94" s="23"/>
      <c r="D94" s="25" t="s">
        <v>159</v>
      </c>
      <c r="E94" s="26"/>
      <c r="F94" s="26"/>
      <c r="G94" s="27"/>
      <c r="H94" s="27"/>
      <c r="I94" s="27"/>
      <c r="J94" s="29">
        <f t="shared" si="4"/>
      </c>
      <c r="K94" s="32"/>
      <c r="L94" s="28">
        <f t="shared" si="5"/>
      </c>
    </row>
    <row r="95" spans="1:6" ht="12.75">
      <c r="A95" s="33"/>
      <c r="B95" s="5" t="s">
        <v>156</v>
      </c>
      <c r="F95" s="5" t="s">
        <v>154</v>
      </c>
    </row>
    <row r="96" spans="1:6" ht="12.75">
      <c r="A96" s="6" t="s">
        <v>165</v>
      </c>
      <c r="F96" s="5" t="s">
        <v>152</v>
      </c>
    </row>
    <row r="97" spans="1:6" ht="12.75">
      <c r="A97" s="6" t="s">
        <v>164</v>
      </c>
      <c r="F97" s="5" t="s">
        <v>153</v>
      </c>
    </row>
  </sheetData>
  <sheetProtection/>
  <autoFilter ref="C6:H97"/>
  <mergeCells count="4">
    <mergeCell ref="D1:K1"/>
    <mergeCell ref="A5:B5"/>
    <mergeCell ref="J5:L5"/>
    <mergeCell ref="C4:K4"/>
  </mergeCells>
  <printOptions/>
  <pageMargins left="0.3937007874015748" right="0.3937007874015748" top="0.7874015748031497" bottom="0.5905511811023623" header="0" footer="0"/>
  <pageSetup fitToHeight="0" horizontalDpi="600" verticalDpi="600" orientation="portrait" paperSize="9" scale="85" r:id="rId5"/>
  <drawing r:id="rId4"/>
  <legacyDrawing r:id="rId3"/>
  <oleObjects>
    <oleObject progId="AcroExch.Document.7" shapeId="22739391" r:id="rId1"/>
    <oleObject progId="Word.Picture.8" shapeId="227435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3.875" style="6" customWidth="1"/>
    <col min="2" max="2" width="9.00390625" style="5" customWidth="1"/>
    <col min="3" max="3" width="5.125" style="5" customWidth="1"/>
    <col min="4" max="4" width="14.25390625" style="6" customWidth="1"/>
    <col min="5" max="5" width="11.00390625" style="6" customWidth="1"/>
    <col min="6" max="6" width="18.00390625" style="5" customWidth="1"/>
    <col min="7" max="7" width="6.375" style="3" bestFit="1" customWidth="1"/>
    <col min="8" max="9" width="5.75390625" style="3" customWidth="1"/>
    <col min="10" max="10" width="18.875" style="7" customWidth="1"/>
    <col min="11" max="11" width="11.375" style="3" bestFit="1" customWidth="1"/>
    <col min="12" max="12" width="10.00390625" style="7" customWidth="1"/>
    <col min="13" max="13" width="48.00390625" style="6" customWidth="1"/>
    <col min="14" max="14" width="9.375" style="6" customWidth="1"/>
    <col min="15" max="15" width="11.00390625" style="6" customWidth="1"/>
    <col min="16" max="16" width="10.625" style="6" customWidth="1"/>
    <col min="17" max="16384" width="9.125" style="6" customWidth="1"/>
  </cols>
  <sheetData>
    <row r="1" spans="2:12" s="1" customFormat="1" ht="18.75">
      <c r="B1" s="2"/>
      <c r="C1" s="2"/>
      <c r="D1" s="51" t="s">
        <v>160</v>
      </c>
      <c r="E1" s="51"/>
      <c r="F1" s="51"/>
      <c r="G1" s="51"/>
      <c r="H1" s="51"/>
      <c r="I1" s="51"/>
      <c r="J1" s="51"/>
      <c r="K1" s="51"/>
      <c r="L1" s="3"/>
    </row>
    <row r="2" spans="1:11" ht="16.5" customHeight="1">
      <c r="A2" s="4" t="s">
        <v>163</v>
      </c>
      <c r="J2" s="35" t="s">
        <v>162</v>
      </c>
      <c r="K2" s="8"/>
    </row>
    <row r="3" spans="1:5" ht="15">
      <c r="A3" s="6" t="s">
        <v>161</v>
      </c>
      <c r="E3" s="4"/>
    </row>
    <row r="4" spans="2:12" ht="13.5" thickBot="1">
      <c r="B4" s="9"/>
      <c r="C4" s="56" t="s">
        <v>155</v>
      </c>
      <c r="D4" s="56"/>
      <c r="E4" s="56"/>
      <c r="F4" s="56"/>
      <c r="G4" s="56"/>
      <c r="H4" s="56"/>
      <c r="I4" s="56"/>
      <c r="J4" s="56"/>
      <c r="K4" s="56"/>
      <c r="L4" s="9"/>
    </row>
    <row r="5" spans="1:12" ht="13.5" thickTop="1">
      <c r="A5" s="52" t="s">
        <v>52</v>
      </c>
      <c r="B5" s="53"/>
      <c r="C5" s="12"/>
      <c r="D5" s="13"/>
      <c r="E5" s="14"/>
      <c r="F5" s="14"/>
      <c r="G5" s="14"/>
      <c r="H5" s="14"/>
      <c r="I5" s="34"/>
      <c r="J5" s="54" t="s">
        <v>53</v>
      </c>
      <c r="K5" s="54"/>
      <c r="L5" s="55"/>
    </row>
    <row r="6" spans="1:12" s="10" customFormat="1" ht="24">
      <c r="A6" s="15" t="s">
        <v>157</v>
      </c>
      <c r="B6" s="16" t="s">
        <v>54</v>
      </c>
      <c r="C6" s="17" t="s">
        <v>55</v>
      </c>
      <c r="D6" s="18" t="s">
        <v>0</v>
      </c>
      <c r="E6" s="19" t="s">
        <v>1</v>
      </c>
      <c r="F6" s="19" t="s">
        <v>46</v>
      </c>
      <c r="G6" s="20" t="s">
        <v>48</v>
      </c>
      <c r="H6" s="20" t="s">
        <v>47</v>
      </c>
      <c r="I6" s="20" t="s">
        <v>158</v>
      </c>
      <c r="J6" s="21" t="s">
        <v>51</v>
      </c>
      <c r="K6" s="22" t="s">
        <v>50</v>
      </c>
      <c r="L6" s="21" t="s">
        <v>49</v>
      </c>
    </row>
    <row r="7" spans="1:16" s="11" customFormat="1" ht="23.25" customHeight="1">
      <c r="A7" s="23" t="s">
        <v>2</v>
      </c>
      <c r="B7" s="49">
        <v>0.0100694444444444</v>
      </c>
      <c r="C7" s="38">
        <v>37</v>
      </c>
      <c r="D7" s="39" t="s">
        <v>147</v>
      </c>
      <c r="E7" s="39" t="s">
        <v>88</v>
      </c>
      <c r="F7" s="39" t="s">
        <v>188</v>
      </c>
      <c r="G7" s="39">
        <v>1977</v>
      </c>
      <c r="H7" s="57" t="s">
        <v>59</v>
      </c>
      <c r="I7" s="40" t="s">
        <v>2</v>
      </c>
      <c r="J7" s="45">
        <f aca="true" t="shared" si="0" ref="J7:J38">6.666*1000/P7</f>
        <v>42101.05263157867</v>
      </c>
      <c r="K7" s="41">
        <v>0.016666666666666666</v>
      </c>
      <c r="L7" s="42">
        <f aca="true" t="shared" si="1" ref="L7:L19">K7-B7</f>
        <v>0.0065972222222222664</v>
      </c>
      <c r="N7" s="43">
        <f>L7</f>
        <v>0.0065972222222222664</v>
      </c>
      <c r="O7" s="44">
        <f>N7</f>
        <v>0.0065972222222222664</v>
      </c>
      <c r="P7" s="44">
        <f>O7*24</f>
        <v>0.15833333333333438</v>
      </c>
    </row>
    <row r="8" spans="1:16" s="11" customFormat="1" ht="23.25" customHeight="1">
      <c r="A8" s="23" t="s">
        <v>3</v>
      </c>
      <c r="B8" s="49">
        <v>0.0135416666666667</v>
      </c>
      <c r="C8" s="23">
        <v>47</v>
      </c>
      <c r="D8" s="36" t="s">
        <v>223</v>
      </c>
      <c r="E8" s="36" t="s">
        <v>134</v>
      </c>
      <c r="F8" s="36" t="s">
        <v>69</v>
      </c>
      <c r="G8" s="36">
        <v>1977</v>
      </c>
      <c r="H8" s="58" t="s">
        <v>59</v>
      </c>
      <c r="I8" s="27" t="s">
        <v>3</v>
      </c>
      <c r="J8" s="46">
        <f t="shared" si="0"/>
        <v>41807.6655052267</v>
      </c>
      <c r="K8" s="31">
        <v>0.020185185185185184</v>
      </c>
      <c r="L8" s="28">
        <f t="shared" si="1"/>
        <v>0.006643518518518484</v>
      </c>
      <c r="N8" s="43">
        <f aca="true" t="shared" si="2" ref="N8:N71">L8</f>
        <v>0.006643518518518484</v>
      </c>
      <c r="O8" s="44">
        <f aca="true" t="shared" si="3" ref="O8:O71">N8</f>
        <v>0.006643518518518484</v>
      </c>
      <c r="P8" s="44">
        <f aca="true" t="shared" si="4" ref="P8:P71">O8*24</f>
        <v>0.1594444444444436</v>
      </c>
    </row>
    <row r="9" spans="1:16" s="10" customFormat="1" ht="23.25" customHeight="1">
      <c r="A9" s="23" t="s">
        <v>4</v>
      </c>
      <c r="B9" s="49">
        <v>0.0121527777777778</v>
      </c>
      <c r="C9" s="23">
        <v>43</v>
      </c>
      <c r="D9" s="36" t="s">
        <v>211</v>
      </c>
      <c r="E9" s="36" t="s">
        <v>98</v>
      </c>
      <c r="F9" s="36" t="s">
        <v>69</v>
      </c>
      <c r="G9" s="36">
        <v>1993</v>
      </c>
      <c r="H9" s="58" t="s">
        <v>59</v>
      </c>
      <c r="I9" s="27" t="s">
        <v>4</v>
      </c>
      <c r="J9" s="46">
        <f t="shared" si="0"/>
        <v>41662.500000000124</v>
      </c>
      <c r="K9" s="31">
        <v>0.018819444444444448</v>
      </c>
      <c r="L9" s="28">
        <f t="shared" si="1"/>
        <v>0.006666666666666647</v>
      </c>
      <c r="N9" s="43">
        <f t="shared" si="2"/>
        <v>0.006666666666666647</v>
      </c>
      <c r="O9" s="44">
        <f t="shared" si="3"/>
        <v>0.006666666666666647</v>
      </c>
      <c r="P9" s="44">
        <f t="shared" si="4"/>
        <v>0.15999999999999953</v>
      </c>
    </row>
    <row r="10" spans="1:16" s="11" customFormat="1" ht="23.25" customHeight="1">
      <c r="A10" s="23" t="s">
        <v>5</v>
      </c>
      <c r="B10" s="49">
        <v>0.00694444444444445</v>
      </c>
      <c r="C10" s="23">
        <v>26</v>
      </c>
      <c r="D10" s="36" t="s">
        <v>197</v>
      </c>
      <c r="E10" s="36" t="s">
        <v>82</v>
      </c>
      <c r="F10" s="36" t="s">
        <v>71</v>
      </c>
      <c r="G10" s="36">
        <v>1982</v>
      </c>
      <c r="H10" s="58" t="s">
        <v>59</v>
      </c>
      <c r="I10" s="27" t="s">
        <v>5</v>
      </c>
      <c r="J10" s="46">
        <f t="shared" si="0"/>
        <v>39731.12582781461</v>
      </c>
      <c r="K10" s="31">
        <v>0.013935185185185184</v>
      </c>
      <c r="L10" s="28">
        <f t="shared" si="1"/>
        <v>0.006990740740740734</v>
      </c>
      <c r="N10" s="43">
        <f t="shared" si="2"/>
        <v>0.006990740740740734</v>
      </c>
      <c r="O10" s="44">
        <f t="shared" si="3"/>
        <v>0.006990740740740734</v>
      </c>
      <c r="P10" s="44">
        <f t="shared" si="4"/>
        <v>0.1677777777777776</v>
      </c>
    </row>
    <row r="11" spans="1:16" s="11" customFormat="1" ht="23.25" customHeight="1">
      <c r="A11" s="23" t="s">
        <v>6</v>
      </c>
      <c r="B11" s="49">
        <v>0.00590277777777778</v>
      </c>
      <c r="C11" s="23">
        <v>23</v>
      </c>
      <c r="D11" s="36" t="s">
        <v>185</v>
      </c>
      <c r="E11" s="36" t="s">
        <v>60</v>
      </c>
      <c r="F11" s="36" t="s">
        <v>186</v>
      </c>
      <c r="G11" s="36">
        <v>1965</v>
      </c>
      <c r="H11" s="58" t="s">
        <v>59</v>
      </c>
      <c r="I11" s="27" t="s">
        <v>6</v>
      </c>
      <c r="J11" s="46">
        <f t="shared" si="0"/>
        <v>39665.454545454566</v>
      </c>
      <c r="K11" s="31">
        <v>0.012905092592592591</v>
      </c>
      <c r="L11" s="28">
        <f t="shared" si="1"/>
        <v>0.007002314814814811</v>
      </c>
      <c r="N11" s="43">
        <f t="shared" si="2"/>
        <v>0.007002314814814811</v>
      </c>
      <c r="O11" s="44">
        <f t="shared" si="3"/>
        <v>0.007002314814814811</v>
      </c>
      <c r="P11" s="44">
        <f t="shared" si="4"/>
        <v>0.16805555555555546</v>
      </c>
    </row>
    <row r="12" spans="1:16" s="11" customFormat="1" ht="23.25" customHeight="1">
      <c r="A12" s="23" t="s">
        <v>7</v>
      </c>
      <c r="B12" s="49">
        <v>0.0229166666666667</v>
      </c>
      <c r="C12" s="23">
        <v>78</v>
      </c>
      <c r="D12" s="36" t="s">
        <v>241</v>
      </c>
      <c r="E12" s="36" t="s">
        <v>74</v>
      </c>
      <c r="F12" s="36" t="s">
        <v>69</v>
      </c>
      <c r="G12" s="36">
        <v>1977</v>
      </c>
      <c r="H12" s="58" t="s">
        <v>59</v>
      </c>
      <c r="I12" s="27" t="s">
        <v>7</v>
      </c>
      <c r="J12" s="46">
        <f t="shared" si="0"/>
        <v>39147.79771615026</v>
      </c>
      <c r="K12" s="31">
        <v>0.030011574074074076</v>
      </c>
      <c r="L12" s="28">
        <f t="shared" si="1"/>
        <v>0.007094907407407376</v>
      </c>
      <c r="N12" s="43">
        <f t="shared" si="2"/>
        <v>0.007094907407407376</v>
      </c>
      <c r="O12" s="44">
        <f t="shared" si="3"/>
        <v>0.007094907407407376</v>
      </c>
      <c r="P12" s="44">
        <f t="shared" si="4"/>
        <v>0.17027777777777703</v>
      </c>
    </row>
    <row r="13" spans="1:16" s="11" customFormat="1" ht="23.25" customHeight="1">
      <c r="A13" s="23" t="s">
        <v>8</v>
      </c>
      <c r="B13" s="49">
        <v>0.00451388888888888</v>
      </c>
      <c r="C13" s="23">
        <v>19</v>
      </c>
      <c r="D13" s="36" t="s">
        <v>180</v>
      </c>
      <c r="E13" s="36" t="s">
        <v>60</v>
      </c>
      <c r="F13" s="36" t="s">
        <v>71</v>
      </c>
      <c r="G13" s="36">
        <v>1975</v>
      </c>
      <c r="H13" s="58" t="s">
        <v>59</v>
      </c>
      <c r="I13" s="27" t="s">
        <v>8</v>
      </c>
      <c r="J13" s="46">
        <f t="shared" si="0"/>
        <v>38519.42215088278</v>
      </c>
      <c r="K13" s="31">
        <v>0.011724537037037035</v>
      </c>
      <c r="L13" s="28">
        <f t="shared" si="1"/>
        <v>0.007210648148148155</v>
      </c>
      <c r="N13" s="43">
        <f t="shared" si="2"/>
        <v>0.007210648148148155</v>
      </c>
      <c r="O13" s="44">
        <f t="shared" si="3"/>
        <v>0.007210648148148155</v>
      </c>
      <c r="P13" s="44">
        <f t="shared" si="4"/>
        <v>0.17305555555555574</v>
      </c>
    </row>
    <row r="14" spans="1:16" s="11" customFormat="1" ht="23.25" customHeight="1">
      <c r="A14" s="23" t="s">
        <v>9</v>
      </c>
      <c r="B14" s="49">
        <v>0.00347222222222223</v>
      </c>
      <c r="C14" s="23">
        <v>15</v>
      </c>
      <c r="D14" s="36" t="s">
        <v>72</v>
      </c>
      <c r="E14" s="36" t="s">
        <v>70</v>
      </c>
      <c r="F14" s="36" t="s">
        <v>278</v>
      </c>
      <c r="G14" s="36">
        <v>1972</v>
      </c>
      <c r="H14" s="58" t="s">
        <v>59</v>
      </c>
      <c r="I14" s="27" t="s">
        <v>9</v>
      </c>
      <c r="J14" s="46">
        <f t="shared" si="0"/>
        <v>38457.69230769235</v>
      </c>
      <c r="K14" s="31">
        <v>0.010694444444444444</v>
      </c>
      <c r="L14" s="28">
        <f t="shared" si="1"/>
        <v>0.007222222222222214</v>
      </c>
      <c r="N14" s="43">
        <f t="shared" si="2"/>
        <v>0.007222222222222214</v>
      </c>
      <c r="O14" s="44">
        <f t="shared" si="3"/>
        <v>0.007222222222222214</v>
      </c>
      <c r="P14" s="44">
        <f t="shared" si="4"/>
        <v>0.17333333333333314</v>
      </c>
    </row>
    <row r="15" spans="1:16" s="11" customFormat="1" ht="23.25" customHeight="1">
      <c r="A15" s="23" t="s">
        <v>10</v>
      </c>
      <c r="B15" s="49">
        <v>0.0152777777777778</v>
      </c>
      <c r="C15" s="23">
        <v>53</v>
      </c>
      <c r="D15" s="36" t="s">
        <v>56</v>
      </c>
      <c r="E15" s="36" t="s">
        <v>57</v>
      </c>
      <c r="F15" s="36" t="s">
        <v>58</v>
      </c>
      <c r="G15" s="36">
        <v>1979</v>
      </c>
      <c r="H15" s="58" t="s">
        <v>59</v>
      </c>
      <c r="I15" s="27" t="s">
        <v>10</v>
      </c>
      <c r="J15" s="46">
        <f t="shared" si="0"/>
        <v>37970.886075949486</v>
      </c>
      <c r="K15" s="31">
        <v>0.02259259259259259</v>
      </c>
      <c r="L15" s="28">
        <f t="shared" si="1"/>
        <v>0.007314814814814791</v>
      </c>
      <c r="N15" s="43">
        <f t="shared" si="2"/>
        <v>0.007314814814814791</v>
      </c>
      <c r="O15" s="44">
        <f t="shared" si="3"/>
        <v>0.007314814814814791</v>
      </c>
      <c r="P15" s="44">
        <f t="shared" si="4"/>
        <v>0.175555555555555</v>
      </c>
    </row>
    <row r="16" spans="1:16" s="11" customFormat="1" ht="23.25" customHeight="1">
      <c r="A16" s="23" t="s">
        <v>11</v>
      </c>
      <c r="B16" s="49">
        <v>0.0232638888888889</v>
      </c>
      <c r="C16" s="23">
        <v>79</v>
      </c>
      <c r="D16" s="36" t="s">
        <v>242</v>
      </c>
      <c r="E16" s="36" t="s">
        <v>243</v>
      </c>
      <c r="F16" s="36" t="s">
        <v>71</v>
      </c>
      <c r="G16" s="36">
        <v>1980</v>
      </c>
      <c r="H16" s="58" t="s">
        <v>59</v>
      </c>
      <c r="I16" s="27" t="s">
        <v>11</v>
      </c>
      <c r="J16" s="46">
        <f t="shared" si="0"/>
        <v>37970.886075949435</v>
      </c>
      <c r="K16" s="31">
        <v>0.0305787037037037</v>
      </c>
      <c r="L16" s="28">
        <f t="shared" si="1"/>
        <v>0.007314814814814802</v>
      </c>
      <c r="N16" s="43">
        <f t="shared" si="2"/>
        <v>0.007314814814814802</v>
      </c>
      <c r="O16" s="44">
        <f t="shared" si="3"/>
        <v>0.007314814814814802</v>
      </c>
      <c r="P16" s="44">
        <f t="shared" si="4"/>
        <v>0.17555555555555524</v>
      </c>
    </row>
    <row r="17" spans="1:16" s="11" customFormat="1" ht="23.25" customHeight="1">
      <c r="A17" s="23" t="s">
        <v>12</v>
      </c>
      <c r="B17" s="49">
        <v>0.001736111111111111</v>
      </c>
      <c r="C17" s="23">
        <v>10</v>
      </c>
      <c r="D17" s="36" t="s">
        <v>149</v>
      </c>
      <c r="E17" s="36" t="s">
        <v>102</v>
      </c>
      <c r="F17" s="36" t="s">
        <v>69</v>
      </c>
      <c r="G17" s="36">
        <v>1977</v>
      </c>
      <c r="H17" s="58" t="s">
        <v>59</v>
      </c>
      <c r="I17" s="27" t="s">
        <v>12</v>
      </c>
      <c r="J17" s="46">
        <f t="shared" si="0"/>
        <v>37970.88607594937</v>
      </c>
      <c r="K17" s="31">
        <v>0.009050925925925926</v>
      </c>
      <c r="L17" s="28">
        <f t="shared" si="1"/>
        <v>0.007314814814814815</v>
      </c>
      <c r="N17" s="43">
        <f t="shared" si="2"/>
        <v>0.007314814814814815</v>
      </c>
      <c r="O17" s="44">
        <f t="shared" si="3"/>
        <v>0.007314814814814815</v>
      </c>
      <c r="P17" s="44">
        <f t="shared" si="4"/>
        <v>0.17555555555555555</v>
      </c>
    </row>
    <row r="18" spans="1:16" s="11" customFormat="1" ht="23.25" customHeight="1">
      <c r="A18" s="23" t="s">
        <v>13</v>
      </c>
      <c r="B18" s="49">
        <v>0.015625</v>
      </c>
      <c r="C18" s="38">
        <v>54</v>
      </c>
      <c r="D18" s="39" t="s">
        <v>230</v>
      </c>
      <c r="E18" s="39" t="s">
        <v>231</v>
      </c>
      <c r="F18" s="39" t="s">
        <v>69</v>
      </c>
      <c r="G18" s="39">
        <v>1959</v>
      </c>
      <c r="H18" s="57" t="s">
        <v>76</v>
      </c>
      <c r="I18" s="40" t="s">
        <v>2</v>
      </c>
      <c r="J18" s="45">
        <f t="shared" si="0"/>
        <v>37910.90047393367</v>
      </c>
      <c r="K18" s="41">
        <v>0.022951388888888886</v>
      </c>
      <c r="L18" s="42">
        <f t="shared" si="1"/>
        <v>0.007326388888888886</v>
      </c>
      <c r="N18" s="43">
        <f t="shared" si="2"/>
        <v>0.007326388888888886</v>
      </c>
      <c r="O18" s="44">
        <f t="shared" si="3"/>
        <v>0.007326388888888886</v>
      </c>
      <c r="P18" s="44">
        <f t="shared" si="4"/>
        <v>0.17583333333333326</v>
      </c>
    </row>
    <row r="19" spans="1:16" s="11" customFormat="1" ht="23.25" customHeight="1">
      <c r="A19" s="23" t="s">
        <v>14</v>
      </c>
      <c r="B19" s="49">
        <v>0.00833333333333333</v>
      </c>
      <c r="C19" s="23">
        <v>32</v>
      </c>
      <c r="D19" s="36" t="s">
        <v>202</v>
      </c>
      <c r="E19" s="36" t="s">
        <v>88</v>
      </c>
      <c r="F19" s="36" t="s">
        <v>71</v>
      </c>
      <c r="G19" s="36">
        <v>1977</v>
      </c>
      <c r="H19" s="58" t="s">
        <v>59</v>
      </c>
      <c r="I19" s="27" t="s">
        <v>13</v>
      </c>
      <c r="J19" s="46">
        <f t="shared" si="0"/>
        <v>37791.496062992104</v>
      </c>
      <c r="K19" s="31">
        <v>0.01568287037037037</v>
      </c>
      <c r="L19" s="28">
        <f t="shared" si="1"/>
        <v>0.007349537037037042</v>
      </c>
      <c r="N19" s="43">
        <f t="shared" si="2"/>
        <v>0.007349537037037042</v>
      </c>
      <c r="O19" s="44">
        <f t="shared" si="3"/>
        <v>0.007349537037037042</v>
      </c>
      <c r="P19" s="44">
        <f t="shared" si="4"/>
        <v>0.17638888888888898</v>
      </c>
    </row>
    <row r="20" spans="1:16" s="11" customFormat="1" ht="23.25" customHeight="1">
      <c r="A20" s="23" t="s">
        <v>15</v>
      </c>
      <c r="B20" s="49">
        <v>0</v>
      </c>
      <c r="C20" s="23">
        <v>2</v>
      </c>
      <c r="D20" s="36" t="s">
        <v>166</v>
      </c>
      <c r="E20" s="36" t="s">
        <v>167</v>
      </c>
      <c r="F20" s="36" t="s">
        <v>71</v>
      </c>
      <c r="G20" s="36">
        <v>1972</v>
      </c>
      <c r="H20" s="58" t="s">
        <v>59</v>
      </c>
      <c r="I20" s="27" t="s">
        <v>14</v>
      </c>
      <c r="J20" s="46">
        <f t="shared" si="0"/>
        <v>37732.07547169811</v>
      </c>
      <c r="K20" s="31">
        <v>0.007361111111111111</v>
      </c>
      <c r="L20" s="37">
        <v>0.007361111111111111</v>
      </c>
      <c r="N20" s="43">
        <f t="shared" si="2"/>
        <v>0.007361111111111111</v>
      </c>
      <c r="O20" s="44">
        <f t="shared" si="3"/>
        <v>0.007361111111111111</v>
      </c>
      <c r="P20" s="44">
        <f t="shared" si="4"/>
        <v>0.17666666666666667</v>
      </c>
    </row>
    <row r="21" spans="1:16" s="11" customFormat="1" ht="23.25" customHeight="1">
      <c r="A21" s="23" t="s">
        <v>16</v>
      </c>
      <c r="B21" s="49">
        <v>0.0159722222222223</v>
      </c>
      <c r="C21" s="23">
        <v>55</v>
      </c>
      <c r="D21" s="36" t="s">
        <v>232</v>
      </c>
      <c r="E21" s="36" t="s">
        <v>98</v>
      </c>
      <c r="F21" s="36" t="s">
        <v>233</v>
      </c>
      <c r="G21" s="36">
        <v>1985</v>
      </c>
      <c r="H21" s="59" t="s">
        <v>59</v>
      </c>
      <c r="I21" s="27" t="s">
        <v>15</v>
      </c>
      <c r="J21" s="46">
        <f t="shared" si="0"/>
        <v>37379.43925233682</v>
      </c>
      <c r="K21" s="31">
        <v>0.023402777777777783</v>
      </c>
      <c r="L21" s="28">
        <f aca="true" t="shared" si="5" ref="L21:L52">K21-B21</f>
        <v>0.007430555555555482</v>
      </c>
      <c r="N21" s="43">
        <f t="shared" si="2"/>
        <v>0.007430555555555482</v>
      </c>
      <c r="O21" s="44">
        <f t="shared" si="3"/>
        <v>0.007430555555555482</v>
      </c>
      <c r="P21" s="44">
        <f t="shared" si="4"/>
        <v>0.17833333333333157</v>
      </c>
    </row>
    <row r="22" spans="1:16" s="11" customFormat="1" ht="23.25" customHeight="1">
      <c r="A22" s="23" t="s">
        <v>17</v>
      </c>
      <c r="B22" s="49">
        <v>0.0131944444444445</v>
      </c>
      <c r="C22" s="23">
        <v>46</v>
      </c>
      <c r="D22" s="36" t="s">
        <v>279</v>
      </c>
      <c r="E22" s="36" t="s">
        <v>94</v>
      </c>
      <c r="F22" s="36" t="s">
        <v>71</v>
      </c>
      <c r="G22" s="36">
        <v>1982</v>
      </c>
      <c r="H22" s="58" t="s">
        <v>59</v>
      </c>
      <c r="I22" s="27" t="s">
        <v>16</v>
      </c>
      <c r="J22" s="46">
        <f t="shared" si="0"/>
        <v>37263.35403726736</v>
      </c>
      <c r="K22" s="31">
        <v>0.020648148148148148</v>
      </c>
      <c r="L22" s="28">
        <f t="shared" si="5"/>
        <v>0.007453703703703648</v>
      </c>
      <c r="N22" s="43">
        <f t="shared" si="2"/>
        <v>0.007453703703703648</v>
      </c>
      <c r="O22" s="44">
        <f t="shared" si="3"/>
        <v>0.007453703703703648</v>
      </c>
      <c r="P22" s="44">
        <f t="shared" si="4"/>
        <v>0.17888888888888754</v>
      </c>
    </row>
    <row r="23" spans="1:16" s="11" customFormat="1" ht="23.25" customHeight="1">
      <c r="A23" s="23" t="s">
        <v>18</v>
      </c>
      <c r="B23" s="49">
        <v>0.00659722222222223</v>
      </c>
      <c r="C23" s="23">
        <v>25</v>
      </c>
      <c r="D23" s="36" t="s">
        <v>196</v>
      </c>
      <c r="E23" s="36" t="s">
        <v>61</v>
      </c>
      <c r="F23" s="36" t="s">
        <v>71</v>
      </c>
      <c r="G23" s="36">
        <v>1982</v>
      </c>
      <c r="H23" s="58" t="s">
        <v>59</v>
      </c>
      <c r="I23" s="27" t="s">
        <v>17</v>
      </c>
      <c r="J23" s="46">
        <f t="shared" si="0"/>
        <v>37263.35403726712</v>
      </c>
      <c r="K23" s="31">
        <v>0.014050925925925927</v>
      </c>
      <c r="L23" s="28">
        <f t="shared" si="5"/>
        <v>0.007453703703703697</v>
      </c>
      <c r="N23" s="43">
        <f t="shared" si="2"/>
        <v>0.007453703703703697</v>
      </c>
      <c r="O23" s="44">
        <f t="shared" si="3"/>
        <v>0.007453703703703697</v>
      </c>
      <c r="P23" s="44">
        <f t="shared" si="4"/>
        <v>0.1788888888888887</v>
      </c>
    </row>
    <row r="24" spans="1:16" s="11" customFormat="1" ht="23.25" customHeight="1">
      <c r="A24" s="23" t="s">
        <v>19</v>
      </c>
      <c r="B24" s="49">
        <v>0.00486111111111112</v>
      </c>
      <c r="C24" s="23">
        <v>20</v>
      </c>
      <c r="D24" s="36" t="s">
        <v>181</v>
      </c>
      <c r="E24" s="36" t="s">
        <v>182</v>
      </c>
      <c r="F24" s="36" t="s">
        <v>71</v>
      </c>
      <c r="G24" s="36">
        <v>1992</v>
      </c>
      <c r="H24" s="58" t="s">
        <v>59</v>
      </c>
      <c r="I24" s="27" t="s">
        <v>18</v>
      </c>
      <c r="J24" s="46">
        <f t="shared" si="0"/>
        <v>36976.27118644072</v>
      </c>
      <c r="K24" s="31">
        <v>0.012372685185185186</v>
      </c>
      <c r="L24" s="28">
        <f t="shared" si="5"/>
        <v>0.007511574074074066</v>
      </c>
      <c r="N24" s="43">
        <f t="shared" si="2"/>
        <v>0.007511574074074066</v>
      </c>
      <c r="O24" s="44">
        <f t="shared" si="3"/>
        <v>0.007511574074074066</v>
      </c>
      <c r="P24" s="44">
        <f t="shared" si="4"/>
        <v>0.1802777777777776</v>
      </c>
    </row>
    <row r="25" spans="1:16" s="11" customFormat="1" ht="23.25" customHeight="1">
      <c r="A25" s="23" t="s">
        <v>20</v>
      </c>
      <c r="B25" s="49">
        <v>0.0208333333333334</v>
      </c>
      <c r="C25" s="23">
        <v>69</v>
      </c>
      <c r="D25" s="36" t="s">
        <v>214</v>
      </c>
      <c r="E25" s="36" t="s">
        <v>175</v>
      </c>
      <c r="F25" s="36" t="s">
        <v>215</v>
      </c>
      <c r="G25" s="36">
        <v>1965</v>
      </c>
      <c r="H25" s="58" t="s">
        <v>59</v>
      </c>
      <c r="I25" s="27" t="s">
        <v>19</v>
      </c>
      <c r="J25" s="46">
        <f t="shared" si="0"/>
        <v>36919.384615384944</v>
      </c>
      <c r="K25" s="31">
        <v>0.028356481481481483</v>
      </c>
      <c r="L25" s="28">
        <f t="shared" si="5"/>
        <v>0.007523148148148081</v>
      </c>
      <c r="N25" s="43">
        <f t="shared" si="2"/>
        <v>0.007523148148148081</v>
      </c>
      <c r="O25" s="44">
        <f t="shared" si="3"/>
        <v>0.007523148148148081</v>
      </c>
      <c r="P25" s="44">
        <f t="shared" si="4"/>
        <v>0.18055555555555394</v>
      </c>
    </row>
    <row r="26" spans="1:16" s="11" customFormat="1" ht="23.25" customHeight="1">
      <c r="A26" s="23" t="s">
        <v>21</v>
      </c>
      <c r="B26" s="49">
        <v>0.0104166666666667</v>
      </c>
      <c r="C26" s="38">
        <v>38</v>
      </c>
      <c r="D26" s="39" t="s">
        <v>144</v>
      </c>
      <c r="E26" s="39" t="s">
        <v>145</v>
      </c>
      <c r="F26" s="39" t="s">
        <v>188</v>
      </c>
      <c r="G26" s="39">
        <v>1981</v>
      </c>
      <c r="H26" s="57" t="s">
        <v>146</v>
      </c>
      <c r="I26" s="40" t="s">
        <v>2</v>
      </c>
      <c r="J26" s="45">
        <f t="shared" si="0"/>
        <v>36919.38461538478</v>
      </c>
      <c r="K26" s="41">
        <v>0.017939814814814815</v>
      </c>
      <c r="L26" s="42">
        <f t="shared" si="5"/>
        <v>0.007523148148148114</v>
      </c>
      <c r="N26" s="43">
        <f t="shared" si="2"/>
        <v>0.007523148148148114</v>
      </c>
      <c r="O26" s="44">
        <f t="shared" si="3"/>
        <v>0.007523148148148114</v>
      </c>
      <c r="P26" s="44">
        <f t="shared" si="4"/>
        <v>0.18055555555555475</v>
      </c>
    </row>
    <row r="27" spans="1:16" s="11" customFormat="1" ht="23.25" customHeight="1">
      <c r="A27" s="23" t="s">
        <v>22</v>
      </c>
      <c r="B27" s="49">
        <v>0.0118055555555556</v>
      </c>
      <c r="C27" s="23">
        <v>42</v>
      </c>
      <c r="D27" s="36" t="s">
        <v>92</v>
      </c>
      <c r="E27" s="36" t="s">
        <v>82</v>
      </c>
      <c r="F27" s="36" t="s">
        <v>71</v>
      </c>
      <c r="G27" s="36">
        <v>1985</v>
      </c>
      <c r="H27" s="58" t="s">
        <v>59</v>
      </c>
      <c r="I27" s="27" t="s">
        <v>20</v>
      </c>
      <c r="J27" s="46">
        <f t="shared" si="0"/>
        <v>36806.134969325365</v>
      </c>
      <c r="K27" s="31">
        <v>0.019351851851851853</v>
      </c>
      <c r="L27" s="28">
        <f t="shared" si="5"/>
        <v>0.007546296296296252</v>
      </c>
      <c r="N27" s="43">
        <f t="shared" si="2"/>
        <v>0.007546296296296252</v>
      </c>
      <c r="O27" s="44">
        <f t="shared" si="3"/>
        <v>0.007546296296296252</v>
      </c>
      <c r="P27" s="44">
        <f t="shared" si="4"/>
        <v>0.18111111111111006</v>
      </c>
    </row>
    <row r="28" spans="1:16" s="11" customFormat="1" ht="23.25" customHeight="1">
      <c r="A28" s="23" t="s">
        <v>23</v>
      </c>
      <c r="B28" s="49">
        <v>0.0166666666666667</v>
      </c>
      <c r="C28" s="23">
        <v>57</v>
      </c>
      <c r="D28" s="36" t="s">
        <v>125</v>
      </c>
      <c r="E28" s="36" t="s">
        <v>126</v>
      </c>
      <c r="F28" s="36" t="s">
        <v>127</v>
      </c>
      <c r="G28" s="36">
        <v>1968</v>
      </c>
      <c r="H28" s="58" t="s">
        <v>59</v>
      </c>
      <c r="I28" s="27" t="s">
        <v>21</v>
      </c>
      <c r="J28" s="46">
        <f t="shared" si="0"/>
        <v>36806.134969325314</v>
      </c>
      <c r="K28" s="31">
        <v>0.024212962962962964</v>
      </c>
      <c r="L28" s="28">
        <f t="shared" si="5"/>
        <v>0.007546296296296263</v>
      </c>
      <c r="N28" s="43">
        <f t="shared" si="2"/>
        <v>0.007546296296296263</v>
      </c>
      <c r="O28" s="44">
        <f t="shared" si="3"/>
        <v>0.007546296296296263</v>
      </c>
      <c r="P28" s="44">
        <f t="shared" si="4"/>
        <v>0.1811111111111103</v>
      </c>
    </row>
    <row r="29" spans="1:16" s="11" customFormat="1" ht="23.25" customHeight="1">
      <c r="A29" s="23" t="s">
        <v>24</v>
      </c>
      <c r="B29" s="49">
        <v>0.0173611111111112</v>
      </c>
      <c r="C29" s="23">
        <v>59</v>
      </c>
      <c r="D29" s="36" t="s">
        <v>89</v>
      </c>
      <c r="E29" s="36" t="s">
        <v>60</v>
      </c>
      <c r="F29" s="36" t="s">
        <v>99</v>
      </c>
      <c r="G29" s="36">
        <v>1967</v>
      </c>
      <c r="H29" s="58" t="s">
        <v>59</v>
      </c>
      <c r="I29" s="27" t="s">
        <v>22</v>
      </c>
      <c r="J29" s="46">
        <f t="shared" si="0"/>
        <v>36693.57798165181</v>
      </c>
      <c r="K29" s="31">
        <v>0.024930555555555553</v>
      </c>
      <c r="L29" s="28">
        <f t="shared" si="5"/>
        <v>0.007569444444444354</v>
      </c>
      <c r="N29" s="43">
        <f t="shared" si="2"/>
        <v>0.007569444444444354</v>
      </c>
      <c r="O29" s="44">
        <f t="shared" si="3"/>
        <v>0.007569444444444354</v>
      </c>
      <c r="P29" s="44">
        <f t="shared" si="4"/>
        <v>0.1816666666666645</v>
      </c>
    </row>
    <row r="30" spans="1:16" s="11" customFormat="1" ht="23.25" customHeight="1">
      <c r="A30" s="23" t="s">
        <v>25</v>
      </c>
      <c r="B30" s="49">
        <v>0.0222222222222223</v>
      </c>
      <c r="C30" s="38">
        <v>74</v>
      </c>
      <c r="D30" s="39" t="s">
        <v>235</v>
      </c>
      <c r="E30" s="39" t="s">
        <v>67</v>
      </c>
      <c r="F30" s="39" t="s">
        <v>234</v>
      </c>
      <c r="G30" s="39">
        <v>1996</v>
      </c>
      <c r="H30" s="57" t="s">
        <v>63</v>
      </c>
      <c r="I30" s="40" t="s">
        <v>2</v>
      </c>
      <c r="J30" s="45">
        <f t="shared" si="0"/>
        <v>36581.70731707356</v>
      </c>
      <c r="K30" s="41">
        <v>0.02981481481481481</v>
      </c>
      <c r="L30" s="42">
        <f t="shared" si="5"/>
        <v>0.007592592592592512</v>
      </c>
      <c r="N30" s="43">
        <f t="shared" si="2"/>
        <v>0.007592592592592512</v>
      </c>
      <c r="O30" s="44">
        <f t="shared" si="3"/>
        <v>0.007592592592592512</v>
      </c>
      <c r="P30" s="44">
        <f t="shared" si="4"/>
        <v>0.1822222222222203</v>
      </c>
    </row>
    <row r="31" spans="1:16" s="11" customFormat="1" ht="23.25" customHeight="1">
      <c r="A31" s="23" t="s">
        <v>26</v>
      </c>
      <c r="B31" s="49">
        <v>0.0197916666666667</v>
      </c>
      <c r="C31" s="23">
        <v>66</v>
      </c>
      <c r="D31" s="36" t="s">
        <v>207</v>
      </c>
      <c r="E31" s="36" t="s">
        <v>129</v>
      </c>
      <c r="F31" s="36" t="s">
        <v>186</v>
      </c>
      <c r="G31" s="36">
        <v>1977</v>
      </c>
      <c r="H31" s="58" t="s">
        <v>59</v>
      </c>
      <c r="I31" s="27" t="s">
        <v>23</v>
      </c>
      <c r="J31" s="46">
        <f t="shared" si="0"/>
        <v>36470.51671732539</v>
      </c>
      <c r="K31" s="31">
        <v>0.027407407407407408</v>
      </c>
      <c r="L31" s="28">
        <f t="shared" si="5"/>
        <v>0.007615740740740708</v>
      </c>
      <c r="N31" s="43">
        <f t="shared" si="2"/>
        <v>0.007615740740740708</v>
      </c>
      <c r="O31" s="44">
        <f t="shared" si="3"/>
        <v>0.007615740740740708</v>
      </c>
      <c r="P31" s="44">
        <f t="shared" si="4"/>
        <v>0.18277777777777698</v>
      </c>
    </row>
    <row r="32" spans="1:16" s="11" customFormat="1" ht="23.25" customHeight="1">
      <c r="A32" s="23" t="s">
        <v>27</v>
      </c>
      <c r="B32" s="49">
        <v>0.00555555555555556</v>
      </c>
      <c r="C32" s="23">
        <v>22</v>
      </c>
      <c r="D32" s="36" t="s">
        <v>183</v>
      </c>
      <c r="E32" s="36" t="s">
        <v>184</v>
      </c>
      <c r="F32" s="36" t="s">
        <v>69</v>
      </c>
      <c r="G32" s="36">
        <v>1986</v>
      </c>
      <c r="H32" s="58" t="s">
        <v>59</v>
      </c>
      <c r="I32" s="27" t="s">
        <v>24</v>
      </c>
      <c r="J32" s="46">
        <f t="shared" si="0"/>
        <v>36470.51671732526</v>
      </c>
      <c r="K32" s="31">
        <v>0.013171296296296294</v>
      </c>
      <c r="L32" s="28">
        <f t="shared" si="5"/>
        <v>0.007615740740740734</v>
      </c>
      <c r="N32" s="43">
        <f t="shared" si="2"/>
        <v>0.007615740740740734</v>
      </c>
      <c r="O32" s="44">
        <f t="shared" si="3"/>
        <v>0.007615740740740734</v>
      </c>
      <c r="P32" s="44">
        <f t="shared" si="4"/>
        <v>0.1827777777777776</v>
      </c>
    </row>
    <row r="33" spans="1:16" s="11" customFormat="1" ht="23.25" customHeight="1">
      <c r="A33" s="23" t="s">
        <v>28</v>
      </c>
      <c r="B33" s="49">
        <v>0.00381944444444445</v>
      </c>
      <c r="C33" s="23">
        <v>16</v>
      </c>
      <c r="D33" s="36" t="s">
        <v>177</v>
      </c>
      <c r="E33" s="36" t="s">
        <v>176</v>
      </c>
      <c r="F33" s="36" t="s">
        <v>71</v>
      </c>
      <c r="G33" s="36">
        <v>1936</v>
      </c>
      <c r="H33" s="58" t="s">
        <v>76</v>
      </c>
      <c r="I33" s="27" t="s">
        <v>3</v>
      </c>
      <c r="J33" s="46">
        <f t="shared" si="0"/>
        <v>36470.516717325256</v>
      </c>
      <c r="K33" s="31">
        <v>0.011435185185185185</v>
      </c>
      <c r="L33" s="28">
        <f t="shared" si="5"/>
        <v>0.007615740740740735</v>
      </c>
      <c r="N33" s="43">
        <f t="shared" si="2"/>
        <v>0.007615740740740735</v>
      </c>
      <c r="O33" s="44">
        <f t="shared" si="3"/>
        <v>0.007615740740740735</v>
      </c>
      <c r="P33" s="44">
        <f t="shared" si="4"/>
        <v>0.18277777777777765</v>
      </c>
    </row>
    <row r="34" spans="1:16" s="11" customFormat="1" ht="23.25" customHeight="1">
      <c r="A34" s="23" t="s">
        <v>29</v>
      </c>
      <c r="B34" s="49">
        <v>0.0006944444444444445</v>
      </c>
      <c r="C34" s="23">
        <v>5</v>
      </c>
      <c r="D34" s="36" t="s">
        <v>169</v>
      </c>
      <c r="E34" s="36" t="s">
        <v>170</v>
      </c>
      <c r="F34" s="36" t="s">
        <v>71</v>
      </c>
      <c r="G34" s="36">
        <v>1962</v>
      </c>
      <c r="H34" s="58" t="s">
        <v>59</v>
      </c>
      <c r="I34" s="27" t="s">
        <v>25</v>
      </c>
      <c r="J34" s="46">
        <f t="shared" si="0"/>
        <v>36415.17450682853</v>
      </c>
      <c r="K34" s="31">
        <v>0.00832175925925926</v>
      </c>
      <c r="L34" s="28">
        <f t="shared" si="5"/>
        <v>0.007627314814814815</v>
      </c>
      <c r="N34" s="43">
        <f t="shared" si="2"/>
        <v>0.007627314814814815</v>
      </c>
      <c r="O34" s="44">
        <f t="shared" si="3"/>
        <v>0.007627314814814815</v>
      </c>
      <c r="P34" s="44">
        <f t="shared" si="4"/>
        <v>0.18305555555555555</v>
      </c>
    </row>
    <row r="35" spans="1:16" s="11" customFormat="1" ht="23.25" customHeight="1">
      <c r="A35" s="23" t="s">
        <v>30</v>
      </c>
      <c r="B35" s="49">
        <v>0.00902777777777778</v>
      </c>
      <c r="C35" s="23">
        <v>34</v>
      </c>
      <c r="D35" s="36" t="s">
        <v>204</v>
      </c>
      <c r="E35" s="36" t="s">
        <v>199</v>
      </c>
      <c r="F35" s="36" t="s">
        <v>71</v>
      </c>
      <c r="G35" s="36">
        <v>1991</v>
      </c>
      <c r="H35" s="58" t="s">
        <v>59</v>
      </c>
      <c r="I35" s="27" t="s">
        <v>26</v>
      </c>
      <c r="J35" s="46">
        <f>6.666*1000/P35</f>
        <v>36360.000000000015</v>
      </c>
      <c r="K35" s="31">
        <v>0.016666666666666666</v>
      </c>
      <c r="L35" s="28">
        <f>K35-B35</f>
        <v>0.007638888888888886</v>
      </c>
      <c r="N35" s="43">
        <f t="shared" si="2"/>
        <v>0.007638888888888886</v>
      </c>
      <c r="O35" s="44">
        <f t="shared" si="3"/>
        <v>0.007638888888888886</v>
      </c>
      <c r="P35" s="44">
        <f t="shared" si="4"/>
        <v>0.18333333333333326</v>
      </c>
    </row>
    <row r="36" spans="1:16" s="11" customFormat="1" ht="23.25" customHeight="1">
      <c r="A36" s="23" t="s">
        <v>31</v>
      </c>
      <c r="B36" s="49">
        <v>0.021875</v>
      </c>
      <c r="C36" s="23">
        <v>72</v>
      </c>
      <c r="D36" s="36" t="s">
        <v>219</v>
      </c>
      <c r="E36" s="36" t="s">
        <v>220</v>
      </c>
      <c r="F36" s="36" t="s">
        <v>69</v>
      </c>
      <c r="G36" s="36">
        <v>1982</v>
      </c>
      <c r="H36" s="58" t="s">
        <v>59</v>
      </c>
      <c r="I36" s="27" t="s">
        <v>27</v>
      </c>
      <c r="J36" s="46">
        <f>6.666*1000/P36</f>
        <v>36359.99999999998</v>
      </c>
      <c r="K36" s="31">
        <v>0.02951388888888889</v>
      </c>
      <c r="L36" s="28">
        <f>K36-B36</f>
        <v>0.007638888888888893</v>
      </c>
      <c r="N36" s="43">
        <f t="shared" si="2"/>
        <v>0.007638888888888893</v>
      </c>
      <c r="O36" s="44">
        <f t="shared" si="3"/>
        <v>0.007638888888888893</v>
      </c>
      <c r="P36" s="44">
        <f t="shared" si="4"/>
        <v>0.18333333333333343</v>
      </c>
    </row>
    <row r="37" spans="1:16" s="11" customFormat="1" ht="23.25" customHeight="1">
      <c r="A37" s="23" t="s">
        <v>32</v>
      </c>
      <c r="B37" s="49">
        <v>0.00520833333333334</v>
      </c>
      <c r="C37" s="23">
        <v>21</v>
      </c>
      <c r="D37" s="36" t="s">
        <v>183</v>
      </c>
      <c r="E37" s="36" t="s">
        <v>67</v>
      </c>
      <c r="F37" s="36" t="s">
        <v>69</v>
      </c>
      <c r="G37" s="36">
        <v>1954</v>
      </c>
      <c r="H37" s="58" t="s">
        <v>76</v>
      </c>
      <c r="I37" s="27" t="s">
        <v>4</v>
      </c>
      <c r="J37" s="46">
        <f>6.666*1000/P37</f>
        <v>36195.4751131222</v>
      </c>
      <c r="K37" s="31">
        <v>0.012881944444444446</v>
      </c>
      <c r="L37" s="28">
        <f>K37-B37</f>
        <v>0.007673611111111106</v>
      </c>
      <c r="N37" s="43">
        <f t="shared" si="2"/>
        <v>0.007673611111111106</v>
      </c>
      <c r="O37" s="44">
        <f t="shared" si="3"/>
        <v>0.007673611111111106</v>
      </c>
      <c r="P37" s="44">
        <f t="shared" si="4"/>
        <v>0.18416666666666653</v>
      </c>
    </row>
    <row r="38" spans="1:16" s="11" customFormat="1" ht="23.25" customHeight="1">
      <c r="A38" s="23" t="s">
        <v>33</v>
      </c>
      <c r="B38" s="49">
        <v>0.00138888888888889</v>
      </c>
      <c r="C38" s="23">
        <v>7</v>
      </c>
      <c r="D38" s="36" t="s">
        <v>212</v>
      </c>
      <c r="E38" s="36" t="s">
        <v>213</v>
      </c>
      <c r="F38" s="36" t="s">
        <v>71</v>
      </c>
      <c r="G38" s="36">
        <v>1987</v>
      </c>
      <c r="H38" s="58" t="s">
        <v>59</v>
      </c>
      <c r="I38" s="27" t="s">
        <v>28</v>
      </c>
      <c r="J38" s="46">
        <f>6.666*1000/P38</f>
        <v>36195.47511312218</v>
      </c>
      <c r="K38" s="31">
        <v>0.0090625</v>
      </c>
      <c r="L38" s="28">
        <f>K38-B38</f>
        <v>0.007673611111111109</v>
      </c>
      <c r="N38" s="43">
        <f t="shared" si="2"/>
        <v>0.007673611111111109</v>
      </c>
      <c r="O38" s="44">
        <f t="shared" si="3"/>
        <v>0.007673611111111109</v>
      </c>
      <c r="P38" s="44">
        <f t="shared" si="4"/>
        <v>0.18416666666666662</v>
      </c>
    </row>
    <row r="39" spans="1:16" s="11" customFormat="1" ht="23.25" customHeight="1">
      <c r="A39" s="23" t="s">
        <v>34</v>
      </c>
      <c r="B39" s="49">
        <v>0.01909722222222222</v>
      </c>
      <c r="C39" s="23">
        <v>63</v>
      </c>
      <c r="D39" s="36" t="s">
        <v>189</v>
      </c>
      <c r="E39" s="36" t="s">
        <v>190</v>
      </c>
      <c r="F39" s="36" t="s">
        <v>71</v>
      </c>
      <c r="G39" s="36">
        <v>1965</v>
      </c>
      <c r="H39" s="58" t="s">
        <v>59</v>
      </c>
      <c r="I39" s="27" t="s">
        <v>29</v>
      </c>
      <c r="J39" s="46">
        <f>6.666*1000/P39</f>
        <v>35924.55089820359</v>
      </c>
      <c r="K39" s="31">
        <v>0.026828703703703702</v>
      </c>
      <c r="L39" s="28">
        <f>K39-B39</f>
        <v>0.0077314814814814815</v>
      </c>
      <c r="N39" s="43">
        <f t="shared" si="2"/>
        <v>0.0077314814814814815</v>
      </c>
      <c r="O39" s="44">
        <f t="shared" si="3"/>
        <v>0.0077314814814814815</v>
      </c>
      <c r="P39" s="44">
        <f t="shared" si="4"/>
        <v>0.18555555555555556</v>
      </c>
    </row>
    <row r="40" spans="1:16" s="11" customFormat="1" ht="23.25" customHeight="1">
      <c r="A40" s="23" t="s">
        <v>35</v>
      </c>
      <c r="B40" s="49">
        <v>0.0114583333333333</v>
      </c>
      <c r="C40" s="23">
        <v>41</v>
      </c>
      <c r="D40" s="36" t="s">
        <v>92</v>
      </c>
      <c r="E40" s="36" t="s">
        <v>95</v>
      </c>
      <c r="F40" s="36" t="s">
        <v>71</v>
      </c>
      <c r="G40" s="36">
        <v>1991</v>
      </c>
      <c r="H40" s="58" t="s">
        <v>59</v>
      </c>
      <c r="I40" s="27" t="s">
        <v>30</v>
      </c>
      <c r="J40" s="46">
        <f>6.666*1000/P40</f>
        <v>35604.74777448055</v>
      </c>
      <c r="K40" s="31">
        <v>0.01925925925925926</v>
      </c>
      <c r="L40" s="28">
        <f>K40-B40</f>
        <v>0.007800925925925961</v>
      </c>
      <c r="N40" s="43">
        <f t="shared" si="2"/>
        <v>0.007800925925925961</v>
      </c>
      <c r="O40" s="44">
        <f t="shared" si="3"/>
        <v>0.007800925925925961</v>
      </c>
      <c r="P40" s="44">
        <f t="shared" si="4"/>
        <v>0.18722222222222307</v>
      </c>
    </row>
    <row r="41" spans="1:16" s="11" customFormat="1" ht="23.25" customHeight="1">
      <c r="A41" s="23" t="s">
        <v>36</v>
      </c>
      <c r="B41" s="49">
        <v>0.00729166666666667</v>
      </c>
      <c r="C41" s="23">
        <v>27</v>
      </c>
      <c r="D41" s="36" t="s">
        <v>198</v>
      </c>
      <c r="E41" s="36" t="s">
        <v>199</v>
      </c>
      <c r="F41" s="36" t="s">
        <v>71</v>
      </c>
      <c r="G41" s="36">
        <v>1990</v>
      </c>
      <c r="H41" s="58" t="s">
        <v>59</v>
      </c>
      <c r="I41" s="27" t="s">
        <v>31</v>
      </c>
      <c r="J41" s="46">
        <f>6.666*1000/P41</f>
        <v>35552.000000000015</v>
      </c>
      <c r="K41" s="30">
        <v>0.015104166666666667</v>
      </c>
      <c r="L41" s="28">
        <f>K41-B41</f>
        <v>0.0078124999999999965</v>
      </c>
      <c r="N41" s="43">
        <f t="shared" si="2"/>
        <v>0.0078124999999999965</v>
      </c>
      <c r="O41" s="44">
        <f t="shared" si="3"/>
        <v>0.0078124999999999965</v>
      </c>
      <c r="P41" s="44">
        <f t="shared" si="4"/>
        <v>0.18749999999999992</v>
      </c>
    </row>
    <row r="42" spans="1:16" s="11" customFormat="1" ht="23.25" customHeight="1">
      <c r="A42" s="23" t="s">
        <v>37</v>
      </c>
      <c r="B42" s="49">
        <v>0.0024305555555555556</v>
      </c>
      <c r="C42" s="23">
        <v>12</v>
      </c>
      <c r="D42" s="36" t="s">
        <v>172</v>
      </c>
      <c r="E42" s="36" t="s">
        <v>173</v>
      </c>
      <c r="F42" s="36" t="s">
        <v>278</v>
      </c>
      <c r="G42" s="36">
        <v>1995</v>
      </c>
      <c r="H42" s="58" t="s">
        <v>63</v>
      </c>
      <c r="I42" s="27" t="s">
        <v>3</v>
      </c>
      <c r="J42" s="46">
        <f>6.666*1000/P42</f>
        <v>35499.40828402367</v>
      </c>
      <c r="K42" s="31">
        <v>0.01025462962962963</v>
      </c>
      <c r="L42" s="28">
        <f>K42-B42</f>
        <v>0.007824074074074074</v>
      </c>
      <c r="N42" s="43">
        <f t="shared" si="2"/>
        <v>0.007824074074074074</v>
      </c>
      <c r="O42" s="44">
        <f t="shared" si="3"/>
        <v>0.007824074074074074</v>
      </c>
      <c r="P42" s="44">
        <f t="shared" si="4"/>
        <v>0.18777777777777777</v>
      </c>
    </row>
    <row r="43" spans="1:16" s="11" customFormat="1" ht="23.25" customHeight="1">
      <c r="A43" s="23" t="s">
        <v>38</v>
      </c>
      <c r="B43" s="49">
        <v>0.0215277777777778</v>
      </c>
      <c r="C43" s="23">
        <v>71</v>
      </c>
      <c r="D43" s="36" t="s">
        <v>217</v>
      </c>
      <c r="E43" s="36" t="s">
        <v>73</v>
      </c>
      <c r="F43" s="36" t="s">
        <v>218</v>
      </c>
      <c r="G43" s="36">
        <v>1953</v>
      </c>
      <c r="H43" s="58" t="s">
        <v>76</v>
      </c>
      <c r="I43" s="27" t="s">
        <v>5</v>
      </c>
      <c r="J43" s="46">
        <f>6.666*1000/P43</f>
        <v>35446.9719350075</v>
      </c>
      <c r="K43" s="31">
        <v>0.02936342592592592</v>
      </c>
      <c r="L43" s="28">
        <f>K43-B43</f>
        <v>0.007835648148148123</v>
      </c>
      <c r="N43" s="43">
        <f t="shared" si="2"/>
        <v>0.007835648148148123</v>
      </c>
      <c r="O43" s="44">
        <f t="shared" si="3"/>
        <v>0.007835648148148123</v>
      </c>
      <c r="P43" s="44">
        <f t="shared" si="4"/>
        <v>0.18805555555555495</v>
      </c>
    </row>
    <row r="44" spans="1:16" s="11" customFormat="1" ht="23.25" customHeight="1">
      <c r="A44" s="23" t="s">
        <v>39</v>
      </c>
      <c r="B44" s="49">
        <v>0.0142361111111112</v>
      </c>
      <c r="C44" s="23">
        <v>49</v>
      </c>
      <c r="D44" s="36" t="s">
        <v>226</v>
      </c>
      <c r="E44" s="36" t="s">
        <v>73</v>
      </c>
      <c r="F44" s="36" t="s">
        <v>68</v>
      </c>
      <c r="G44" s="36">
        <v>1963</v>
      </c>
      <c r="H44" s="58" t="s">
        <v>59</v>
      </c>
      <c r="I44" s="27" t="s">
        <v>32</v>
      </c>
      <c r="J44" s="46">
        <f>6.666*1000/P44</f>
        <v>35290.58823529452</v>
      </c>
      <c r="K44" s="31">
        <v>0.02210648148148148</v>
      </c>
      <c r="L44" s="28">
        <f>K44-B44</f>
        <v>0.007870370370370281</v>
      </c>
      <c r="N44" s="43">
        <f t="shared" si="2"/>
        <v>0.007870370370370281</v>
      </c>
      <c r="O44" s="44">
        <f t="shared" si="3"/>
        <v>0.007870370370370281</v>
      </c>
      <c r="P44" s="44">
        <f t="shared" si="4"/>
        <v>0.18888888888888675</v>
      </c>
    </row>
    <row r="45" spans="1:16" s="11" customFormat="1" ht="23.25" customHeight="1">
      <c r="A45" s="23" t="s">
        <v>40</v>
      </c>
      <c r="B45" s="49">
        <v>0.003125</v>
      </c>
      <c r="C45" s="23">
        <v>14</v>
      </c>
      <c r="D45" s="36" t="s">
        <v>66</v>
      </c>
      <c r="E45" s="36" t="s">
        <v>67</v>
      </c>
      <c r="F45" s="36" t="s">
        <v>277</v>
      </c>
      <c r="G45" s="36">
        <v>1959</v>
      </c>
      <c r="H45" s="58" t="s">
        <v>76</v>
      </c>
      <c r="I45" s="27" t="s">
        <v>6</v>
      </c>
      <c r="J45" s="46">
        <f>6.666*1000/P45</f>
        <v>35238.76651982379</v>
      </c>
      <c r="K45" s="31">
        <v>0.011006944444444444</v>
      </c>
      <c r="L45" s="28">
        <f>K45-B45</f>
        <v>0.007881944444444445</v>
      </c>
      <c r="N45" s="43">
        <f t="shared" si="2"/>
        <v>0.007881944444444445</v>
      </c>
      <c r="O45" s="44">
        <f t="shared" si="3"/>
        <v>0.007881944444444445</v>
      </c>
      <c r="P45" s="44">
        <f t="shared" si="4"/>
        <v>0.18916666666666668</v>
      </c>
    </row>
    <row r="46" spans="1:16" s="11" customFormat="1" ht="23.25" customHeight="1">
      <c r="A46" s="23" t="s">
        <v>41</v>
      </c>
      <c r="B46" s="49">
        <v>0.009375</v>
      </c>
      <c r="C46" s="23">
        <v>35</v>
      </c>
      <c r="D46" s="36" t="s">
        <v>142</v>
      </c>
      <c r="E46" s="36" t="s">
        <v>73</v>
      </c>
      <c r="F46" s="36" t="s">
        <v>71</v>
      </c>
      <c r="G46" s="36">
        <v>1973</v>
      </c>
      <c r="H46" s="58" t="s">
        <v>59</v>
      </c>
      <c r="I46" s="27" t="s">
        <v>33</v>
      </c>
      <c r="J46" s="46">
        <f>6.666*1000/P46</f>
        <v>35187.096774193546</v>
      </c>
      <c r="K46" s="31">
        <v>0.01726851851851852</v>
      </c>
      <c r="L46" s="28">
        <f>K46-B46</f>
        <v>0.00789351851851852</v>
      </c>
      <c r="N46" s="43">
        <f t="shared" si="2"/>
        <v>0.00789351851851852</v>
      </c>
      <c r="O46" s="44">
        <f t="shared" si="3"/>
        <v>0.00789351851851852</v>
      </c>
      <c r="P46" s="44">
        <f t="shared" si="4"/>
        <v>0.18944444444444447</v>
      </c>
    </row>
    <row r="47" spans="1:16" s="11" customFormat="1" ht="23.25" customHeight="1">
      <c r="A47" s="23" t="s">
        <v>42</v>
      </c>
      <c r="B47" s="49">
        <v>0.0010416666666666667</v>
      </c>
      <c r="C47" s="23">
        <v>6</v>
      </c>
      <c r="D47" s="36" t="s">
        <v>91</v>
      </c>
      <c r="E47" s="36" t="s">
        <v>141</v>
      </c>
      <c r="F47" s="36" t="s">
        <v>171</v>
      </c>
      <c r="G47" s="36">
        <v>1978</v>
      </c>
      <c r="H47" s="58" t="s">
        <v>59</v>
      </c>
      <c r="I47" s="27" t="s">
        <v>34</v>
      </c>
      <c r="J47" s="46">
        <f>6.666*1000/P47</f>
        <v>34678.612716763004</v>
      </c>
      <c r="K47" s="31">
        <v>0.009050925925925926</v>
      </c>
      <c r="L47" s="28">
        <f>K47-B47</f>
        <v>0.00800925925925926</v>
      </c>
      <c r="N47" s="43">
        <f t="shared" si="2"/>
        <v>0.00800925925925926</v>
      </c>
      <c r="O47" s="44">
        <f t="shared" si="3"/>
        <v>0.00800925925925926</v>
      </c>
      <c r="P47" s="44">
        <f t="shared" si="4"/>
        <v>0.19222222222222224</v>
      </c>
    </row>
    <row r="48" spans="1:16" s="11" customFormat="1" ht="23.25" customHeight="1">
      <c r="A48" s="23" t="s">
        <v>43</v>
      </c>
      <c r="B48" s="49">
        <v>0.0194444444444445</v>
      </c>
      <c r="C48" s="23">
        <v>65</v>
      </c>
      <c r="D48" s="36" t="s">
        <v>192</v>
      </c>
      <c r="E48" s="36" t="s">
        <v>141</v>
      </c>
      <c r="F48" s="36" t="s">
        <v>193</v>
      </c>
      <c r="G48" s="36">
        <v>1994</v>
      </c>
      <c r="H48" s="58" t="s">
        <v>59</v>
      </c>
      <c r="I48" s="27" t="s">
        <v>35</v>
      </c>
      <c r="J48" s="46">
        <f>6.666*1000/P48</f>
        <v>34528.92086330959</v>
      </c>
      <c r="K48" s="31">
        <v>0.027488425925925927</v>
      </c>
      <c r="L48" s="28">
        <f>K48-B48</f>
        <v>0.008043981481481426</v>
      </c>
      <c r="N48" s="43">
        <f t="shared" si="2"/>
        <v>0.008043981481481426</v>
      </c>
      <c r="O48" s="44">
        <f t="shared" si="3"/>
        <v>0.008043981481481426</v>
      </c>
      <c r="P48" s="44">
        <f t="shared" si="4"/>
        <v>0.19305555555555423</v>
      </c>
    </row>
    <row r="49" spans="1:16" s="11" customFormat="1" ht="23.25" customHeight="1">
      <c r="A49" s="23" t="s">
        <v>44</v>
      </c>
      <c r="B49" s="49">
        <v>0.002777777777777778</v>
      </c>
      <c r="C49" s="23">
        <v>13</v>
      </c>
      <c r="D49" s="36" t="s">
        <v>174</v>
      </c>
      <c r="E49" s="36" t="s">
        <v>175</v>
      </c>
      <c r="F49" s="36" t="s">
        <v>277</v>
      </c>
      <c r="G49" s="36">
        <v>1955</v>
      </c>
      <c r="H49" s="58" t="s">
        <v>76</v>
      </c>
      <c r="I49" s="27" t="s">
        <v>7</v>
      </c>
      <c r="J49" s="46">
        <f>6.666*1000/P49</f>
        <v>34429.84218077475</v>
      </c>
      <c r="K49" s="31">
        <v>0.010844907407407407</v>
      </c>
      <c r="L49" s="28">
        <f>K49-B49</f>
        <v>0.008067129629629629</v>
      </c>
      <c r="N49" s="43">
        <f t="shared" si="2"/>
        <v>0.008067129629629629</v>
      </c>
      <c r="O49" s="44">
        <f t="shared" si="3"/>
        <v>0.008067129629629629</v>
      </c>
      <c r="P49" s="44">
        <f t="shared" si="4"/>
        <v>0.1936111111111111</v>
      </c>
    </row>
    <row r="50" spans="1:16" s="11" customFormat="1" ht="23.25" customHeight="1">
      <c r="A50" s="23" t="s">
        <v>45</v>
      </c>
      <c r="B50" s="49">
        <v>0.0020833333333333333</v>
      </c>
      <c r="C50" s="38">
        <v>83</v>
      </c>
      <c r="D50" s="39" t="s">
        <v>244</v>
      </c>
      <c r="E50" s="39" t="s">
        <v>88</v>
      </c>
      <c r="F50" s="39" t="s">
        <v>233</v>
      </c>
      <c r="G50" s="39">
        <v>2001</v>
      </c>
      <c r="H50" s="57" t="s">
        <v>112</v>
      </c>
      <c r="I50" s="40" t="s">
        <v>2</v>
      </c>
      <c r="J50" s="45">
        <f>6.666*1000/P50</f>
        <v>33942.857142857145</v>
      </c>
      <c r="K50" s="41">
        <v>0.010266203703703703</v>
      </c>
      <c r="L50" s="42">
        <f>K50-B50</f>
        <v>0.00818287037037037</v>
      </c>
      <c r="N50" s="43">
        <f t="shared" si="2"/>
        <v>0.00818287037037037</v>
      </c>
      <c r="O50" s="44">
        <f t="shared" si="3"/>
        <v>0.00818287037037037</v>
      </c>
      <c r="P50" s="44">
        <f t="shared" si="4"/>
        <v>0.1963888888888889</v>
      </c>
    </row>
    <row r="51" spans="1:16" s="11" customFormat="1" ht="23.25" customHeight="1">
      <c r="A51" s="23" t="s">
        <v>249</v>
      </c>
      <c r="B51" s="49">
        <v>0.0243055555555556</v>
      </c>
      <c r="C51" s="23">
        <v>82</v>
      </c>
      <c r="D51" s="36" t="s">
        <v>109</v>
      </c>
      <c r="E51" s="36" t="s">
        <v>110</v>
      </c>
      <c r="F51" s="36" t="s">
        <v>233</v>
      </c>
      <c r="G51" s="36">
        <v>2000</v>
      </c>
      <c r="H51" s="58" t="s">
        <v>112</v>
      </c>
      <c r="I51" s="27" t="s">
        <v>3</v>
      </c>
      <c r="J51" s="46">
        <f aca="true" t="shared" si="6" ref="J39:J75">6.666*1000/P51</f>
        <v>33799.43661971849</v>
      </c>
      <c r="K51" s="31">
        <v>0.03252314814814815</v>
      </c>
      <c r="L51" s="28">
        <f t="shared" si="5"/>
        <v>0.008217592592592547</v>
      </c>
      <c r="N51" s="43">
        <f t="shared" si="2"/>
        <v>0.008217592592592547</v>
      </c>
      <c r="O51" s="44">
        <f t="shared" si="3"/>
        <v>0.008217592592592547</v>
      </c>
      <c r="P51" s="44">
        <f t="shared" si="4"/>
        <v>0.19722222222222113</v>
      </c>
    </row>
    <row r="52" spans="1:16" s="11" customFormat="1" ht="23.25" customHeight="1">
      <c r="A52" s="23" t="s">
        <v>250</v>
      </c>
      <c r="B52" s="49">
        <v>0.00868055555555556</v>
      </c>
      <c r="C52" s="23">
        <v>33</v>
      </c>
      <c r="D52" s="36" t="s">
        <v>133</v>
      </c>
      <c r="E52" s="36" t="s">
        <v>203</v>
      </c>
      <c r="F52" s="36" t="s">
        <v>188</v>
      </c>
      <c r="G52" s="36">
        <v>1962</v>
      </c>
      <c r="H52" s="58" t="s">
        <v>59</v>
      </c>
      <c r="I52" s="27" t="s">
        <v>36</v>
      </c>
      <c r="J52" s="46">
        <f t="shared" si="6"/>
        <v>33516.20111731845</v>
      </c>
      <c r="K52" s="31">
        <v>0.016967592592592593</v>
      </c>
      <c r="L52" s="28">
        <f t="shared" si="5"/>
        <v>0.008287037037037034</v>
      </c>
      <c r="N52" s="43">
        <f t="shared" si="2"/>
        <v>0.008287037037037034</v>
      </c>
      <c r="O52" s="44">
        <f t="shared" si="3"/>
        <v>0.008287037037037034</v>
      </c>
      <c r="P52" s="44">
        <f t="shared" si="4"/>
        <v>0.1988888888888888</v>
      </c>
    </row>
    <row r="53" spans="1:16" s="11" customFormat="1" ht="23.25" customHeight="1">
      <c r="A53" s="23" t="s">
        <v>251</v>
      </c>
      <c r="B53" s="49">
        <v>0.00972222222222223</v>
      </c>
      <c r="C53" s="23">
        <v>36</v>
      </c>
      <c r="D53" s="36" t="s">
        <v>143</v>
      </c>
      <c r="E53" s="36" t="s">
        <v>73</v>
      </c>
      <c r="F53" s="36" t="s">
        <v>150</v>
      </c>
      <c r="G53" s="36">
        <v>1947</v>
      </c>
      <c r="H53" s="58" t="s">
        <v>76</v>
      </c>
      <c r="I53" s="27" t="s">
        <v>8</v>
      </c>
      <c r="J53" s="46">
        <f t="shared" si="6"/>
        <v>33469.45606694563</v>
      </c>
      <c r="K53" s="31">
        <v>0.018020833333333333</v>
      </c>
      <c r="L53" s="28">
        <f aca="true" t="shared" si="7" ref="L53:L75">K53-B53</f>
        <v>0.008298611111111104</v>
      </c>
      <c r="N53" s="43">
        <f t="shared" si="2"/>
        <v>0.008298611111111104</v>
      </c>
      <c r="O53" s="44">
        <f t="shared" si="3"/>
        <v>0.008298611111111104</v>
      </c>
      <c r="P53" s="44">
        <f t="shared" si="4"/>
        <v>0.1991666666666665</v>
      </c>
    </row>
    <row r="54" spans="1:16" s="11" customFormat="1" ht="23.25" customHeight="1">
      <c r="A54" s="23" t="s">
        <v>252</v>
      </c>
      <c r="B54" s="49">
        <v>0.0145833333333334</v>
      </c>
      <c r="C54" s="23">
        <v>50</v>
      </c>
      <c r="D54" s="47" t="s">
        <v>227</v>
      </c>
      <c r="E54" s="47" t="s">
        <v>206</v>
      </c>
      <c r="F54" s="47" t="s">
        <v>69</v>
      </c>
      <c r="G54" s="47">
        <v>1985</v>
      </c>
      <c r="H54" s="60" t="s">
        <v>146</v>
      </c>
      <c r="I54" s="27" t="s">
        <v>3</v>
      </c>
      <c r="J54" s="46">
        <f t="shared" si="6"/>
        <v>33376.35605006981</v>
      </c>
      <c r="K54" s="48">
        <v>0.02290509259259259</v>
      </c>
      <c r="L54" s="28">
        <f t="shared" si="7"/>
        <v>0.008321759259259192</v>
      </c>
      <c r="N54" s="43">
        <f t="shared" si="2"/>
        <v>0.008321759259259192</v>
      </c>
      <c r="O54" s="44">
        <f t="shared" si="3"/>
        <v>0.008321759259259192</v>
      </c>
      <c r="P54" s="44">
        <f t="shared" si="4"/>
        <v>0.1997222222222206</v>
      </c>
    </row>
    <row r="55" spans="1:16" s="10" customFormat="1" ht="23.25" customHeight="1">
      <c r="A55" s="23" t="s">
        <v>253</v>
      </c>
      <c r="B55" s="49">
        <v>0.0204861111111112</v>
      </c>
      <c r="C55" s="23">
        <v>68</v>
      </c>
      <c r="D55" s="36" t="s">
        <v>209</v>
      </c>
      <c r="E55" s="36" t="s">
        <v>210</v>
      </c>
      <c r="F55" s="36" t="s">
        <v>71</v>
      </c>
      <c r="G55" s="36">
        <v>1972</v>
      </c>
      <c r="H55" s="58" t="s">
        <v>59</v>
      </c>
      <c r="I55" s="27" t="s">
        <v>37</v>
      </c>
      <c r="J55" s="46">
        <f t="shared" si="6"/>
        <v>33191.70124481364</v>
      </c>
      <c r="K55" s="31">
        <v>0.028854166666666667</v>
      </c>
      <c r="L55" s="28">
        <f t="shared" si="7"/>
        <v>0.008368055555555465</v>
      </c>
      <c r="N55" s="43">
        <f t="shared" si="2"/>
        <v>0.008368055555555465</v>
      </c>
      <c r="O55" s="44">
        <f t="shared" si="3"/>
        <v>0.008368055555555465</v>
      </c>
      <c r="P55" s="44">
        <f t="shared" si="4"/>
        <v>0.20083333333333117</v>
      </c>
    </row>
    <row r="56" spans="1:16" s="11" customFormat="1" ht="23.25" customHeight="1">
      <c r="A56" s="23" t="s">
        <v>254</v>
      </c>
      <c r="B56" s="49">
        <v>0.0138888888888889</v>
      </c>
      <c r="C56" s="38">
        <v>48</v>
      </c>
      <c r="D56" s="39" t="s">
        <v>224</v>
      </c>
      <c r="E56" s="39" t="s">
        <v>225</v>
      </c>
      <c r="F56" s="39" t="s">
        <v>68</v>
      </c>
      <c r="G56" s="39">
        <v>1996</v>
      </c>
      <c r="H56" s="57" t="s">
        <v>103</v>
      </c>
      <c r="I56" s="40" t="s">
        <v>2</v>
      </c>
      <c r="J56" s="45">
        <f t="shared" si="6"/>
        <v>32561.194029850794</v>
      </c>
      <c r="K56" s="41">
        <v>0.02241898148148148</v>
      </c>
      <c r="L56" s="42">
        <f t="shared" si="7"/>
        <v>0.00853009259259258</v>
      </c>
      <c r="N56" s="43">
        <f t="shared" si="2"/>
        <v>0.00853009259259258</v>
      </c>
      <c r="O56" s="44">
        <f t="shared" si="3"/>
        <v>0.00853009259259258</v>
      </c>
      <c r="P56" s="44">
        <f t="shared" si="4"/>
        <v>0.20472222222222192</v>
      </c>
    </row>
    <row r="57" spans="1:16" s="11" customFormat="1" ht="23.25" customHeight="1">
      <c r="A57" s="23" t="s">
        <v>255</v>
      </c>
      <c r="B57" s="49">
        <v>0.0163194444444445</v>
      </c>
      <c r="C57" s="23">
        <v>56</v>
      </c>
      <c r="D57" s="36" t="s">
        <v>237</v>
      </c>
      <c r="E57" s="36" t="s">
        <v>238</v>
      </c>
      <c r="F57" s="36" t="s">
        <v>99</v>
      </c>
      <c r="G57" s="36">
        <v>1998</v>
      </c>
      <c r="H57" s="58" t="s">
        <v>63</v>
      </c>
      <c r="I57" s="27" t="s">
        <v>4</v>
      </c>
      <c r="J57" s="46">
        <f t="shared" si="6"/>
        <v>31911.70212765979</v>
      </c>
      <c r="K57" s="31">
        <v>0.025023148148148145</v>
      </c>
      <c r="L57" s="28">
        <f t="shared" si="7"/>
        <v>0.008703703703703644</v>
      </c>
      <c r="N57" s="43">
        <f t="shared" si="2"/>
        <v>0.008703703703703644</v>
      </c>
      <c r="O57" s="44">
        <f t="shared" si="3"/>
        <v>0.008703703703703644</v>
      </c>
      <c r="P57" s="44">
        <f t="shared" si="4"/>
        <v>0.20888888888888746</v>
      </c>
    </row>
    <row r="58" spans="1:16" s="11" customFormat="1" ht="23.25" customHeight="1">
      <c r="A58" s="23" t="s">
        <v>256</v>
      </c>
      <c r="B58" s="49">
        <v>0.0111111111111111</v>
      </c>
      <c r="C58" s="23">
        <v>40</v>
      </c>
      <c r="D58" s="36" t="s">
        <v>92</v>
      </c>
      <c r="E58" s="36" t="s">
        <v>96</v>
      </c>
      <c r="F58" s="36" t="s">
        <v>71</v>
      </c>
      <c r="G58" s="36">
        <v>1956</v>
      </c>
      <c r="H58" s="58" t="s">
        <v>76</v>
      </c>
      <c r="I58" s="27" t="s">
        <v>9</v>
      </c>
      <c r="J58" s="46">
        <f t="shared" si="6"/>
        <v>31869.3227091633</v>
      </c>
      <c r="K58" s="31">
        <v>0.01982638888888889</v>
      </c>
      <c r="L58" s="28">
        <f t="shared" si="7"/>
        <v>0.00871527777777779</v>
      </c>
      <c r="N58" s="43">
        <f t="shared" si="2"/>
        <v>0.00871527777777779</v>
      </c>
      <c r="O58" s="44">
        <f t="shared" si="3"/>
        <v>0.00871527777777779</v>
      </c>
      <c r="P58" s="44">
        <f t="shared" si="4"/>
        <v>0.20916666666666697</v>
      </c>
    </row>
    <row r="59" spans="1:16" s="11" customFormat="1" ht="23.25" customHeight="1">
      <c r="A59" s="23" t="s">
        <v>257</v>
      </c>
      <c r="B59" s="49">
        <v>0.0190972222222223</v>
      </c>
      <c r="C59" s="23">
        <v>64</v>
      </c>
      <c r="D59" s="36" t="s">
        <v>191</v>
      </c>
      <c r="E59" s="36" t="s">
        <v>61</v>
      </c>
      <c r="F59" s="36" t="s">
        <v>280</v>
      </c>
      <c r="G59" s="36">
        <v>1982</v>
      </c>
      <c r="H59" s="58" t="s">
        <v>59</v>
      </c>
      <c r="I59" s="27" t="s">
        <v>38</v>
      </c>
      <c r="J59" s="46">
        <f t="shared" si="6"/>
        <v>31742.85714285743</v>
      </c>
      <c r="K59" s="31">
        <v>0.02784722222222222</v>
      </c>
      <c r="L59" s="28">
        <f t="shared" si="7"/>
        <v>0.008749999999999921</v>
      </c>
      <c r="N59" s="43">
        <f t="shared" si="2"/>
        <v>0.008749999999999921</v>
      </c>
      <c r="O59" s="44">
        <f t="shared" si="3"/>
        <v>0.008749999999999921</v>
      </c>
      <c r="P59" s="44">
        <f t="shared" si="4"/>
        <v>0.2099999999999981</v>
      </c>
    </row>
    <row r="60" spans="1:16" s="11" customFormat="1" ht="23.25" customHeight="1">
      <c r="A60" s="23" t="s">
        <v>258</v>
      </c>
      <c r="B60" s="49">
        <v>0.0211805555555556</v>
      </c>
      <c r="C60" s="23">
        <v>70</v>
      </c>
      <c r="D60" s="36" t="s">
        <v>216</v>
      </c>
      <c r="E60" s="36" t="s">
        <v>124</v>
      </c>
      <c r="F60" s="36" t="s">
        <v>71</v>
      </c>
      <c r="G60" s="36">
        <v>1968</v>
      </c>
      <c r="H60" s="58" t="s">
        <v>59</v>
      </c>
      <c r="I60" s="27" t="s">
        <v>39</v>
      </c>
      <c r="J60" s="46">
        <f t="shared" si="6"/>
        <v>31246.875000000164</v>
      </c>
      <c r="K60" s="31">
        <v>0.03006944444444444</v>
      </c>
      <c r="L60" s="28">
        <f t="shared" si="7"/>
        <v>0.008888888888888842</v>
      </c>
      <c r="N60" s="43">
        <f t="shared" si="2"/>
        <v>0.008888888888888842</v>
      </c>
      <c r="O60" s="44">
        <f t="shared" si="3"/>
        <v>0.008888888888888842</v>
      </c>
      <c r="P60" s="44">
        <f t="shared" si="4"/>
        <v>0.2133333333333322</v>
      </c>
    </row>
    <row r="61" spans="1:16" s="11" customFormat="1" ht="23.25" customHeight="1">
      <c r="A61" s="23" t="s">
        <v>259</v>
      </c>
      <c r="B61" s="49">
        <v>0.0125</v>
      </c>
      <c r="C61" s="23">
        <v>44</v>
      </c>
      <c r="D61" s="36" t="s">
        <v>221</v>
      </c>
      <c r="E61" s="36" t="s">
        <v>75</v>
      </c>
      <c r="F61" s="36" t="s">
        <v>71</v>
      </c>
      <c r="G61" s="36">
        <v>1989</v>
      </c>
      <c r="H61" s="58" t="s">
        <v>59</v>
      </c>
      <c r="I61" s="27" t="s">
        <v>40</v>
      </c>
      <c r="J61" s="46">
        <f t="shared" si="6"/>
        <v>31004.651162790702</v>
      </c>
      <c r="K61" s="31">
        <v>0.021458333333333333</v>
      </c>
      <c r="L61" s="28">
        <f t="shared" si="7"/>
        <v>0.008958333333333332</v>
      </c>
      <c r="N61" s="43">
        <f t="shared" si="2"/>
        <v>0.008958333333333332</v>
      </c>
      <c r="O61" s="44">
        <f t="shared" si="3"/>
        <v>0.008958333333333332</v>
      </c>
      <c r="P61" s="44">
        <f t="shared" si="4"/>
        <v>0.21499999999999997</v>
      </c>
    </row>
    <row r="62" spans="1:16" s="11" customFormat="1" ht="23.25" customHeight="1">
      <c r="A62" s="23" t="s">
        <v>260</v>
      </c>
      <c r="B62" s="49">
        <v>0.00416666666666667</v>
      </c>
      <c r="C62" s="23">
        <v>18</v>
      </c>
      <c r="D62" s="36" t="s">
        <v>178</v>
      </c>
      <c r="E62" s="36" t="s">
        <v>179</v>
      </c>
      <c r="F62" s="36" t="s">
        <v>280</v>
      </c>
      <c r="G62" s="36">
        <v>1998</v>
      </c>
      <c r="H62" s="58" t="s">
        <v>63</v>
      </c>
      <c r="I62" s="27" t="s">
        <v>5</v>
      </c>
      <c r="J62" s="46">
        <f t="shared" si="6"/>
        <v>30726.7605633803</v>
      </c>
      <c r="K62" s="31">
        <v>0.013206018518518518</v>
      </c>
      <c r="L62" s="28">
        <f t="shared" si="7"/>
        <v>0.009039351851851847</v>
      </c>
      <c r="N62" s="43">
        <f t="shared" si="2"/>
        <v>0.009039351851851847</v>
      </c>
      <c r="O62" s="44">
        <f t="shared" si="3"/>
        <v>0.009039351851851847</v>
      </c>
      <c r="P62" s="44">
        <f t="shared" si="4"/>
        <v>0.21694444444444433</v>
      </c>
    </row>
    <row r="63" spans="1:16" s="11" customFormat="1" ht="23.25" customHeight="1">
      <c r="A63" s="23" t="s">
        <v>261</v>
      </c>
      <c r="B63" s="49">
        <v>0.00034722222222222224</v>
      </c>
      <c r="C63" s="23">
        <v>4</v>
      </c>
      <c r="D63" s="36" t="s">
        <v>168</v>
      </c>
      <c r="E63" s="36" t="s">
        <v>60</v>
      </c>
      <c r="F63" s="36" t="s">
        <v>71</v>
      </c>
      <c r="G63" s="36">
        <v>1961</v>
      </c>
      <c r="H63" s="58" t="s">
        <v>76</v>
      </c>
      <c r="I63" s="27" t="s">
        <v>10</v>
      </c>
      <c r="J63" s="46">
        <f t="shared" si="6"/>
        <v>30109.912170639906</v>
      </c>
      <c r="K63" s="31">
        <v>0.009571759259259259</v>
      </c>
      <c r="L63" s="28">
        <f t="shared" si="7"/>
        <v>0.009224537037037036</v>
      </c>
      <c r="N63" s="43">
        <f t="shared" si="2"/>
        <v>0.009224537037037036</v>
      </c>
      <c r="O63" s="44">
        <f t="shared" si="3"/>
        <v>0.009224537037037036</v>
      </c>
      <c r="P63" s="44">
        <f t="shared" si="4"/>
        <v>0.22138888888888886</v>
      </c>
    </row>
    <row r="64" spans="1:16" s="11" customFormat="1" ht="23.25" customHeight="1">
      <c r="A64" s="23" t="s">
        <v>262</v>
      </c>
      <c r="B64" s="49">
        <v>0.0170138888888889</v>
      </c>
      <c r="C64" s="23">
        <v>58</v>
      </c>
      <c r="D64" s="36" t="s">
        <v>90</v>
      </c>
      <c r="E64" s="36" t="s">
        <v>104</v>
      </c>
      <c r="F64" s="36" t="s">
        <v>99</v>
      </c>
      <c r="G64" s="36">
        <v>1972</v>
      </c>
      <c r="H64" s="58" t="s">
        <v>146</v>
      </c>
      <c r="I64" s="27" t="s">
        <v>4</v>
      </c>
      <c r="J64" s="46">
        <f t="shared" si="6"/>
        <v>29052.784503632003</v>
      </c>
      <c r="K64" s="31">
        <v>0.026574074074074073</v>
      </c>
      <c r="L64" s="28">
        <f t="shared" si="7"/>
        <v>0.009560185185185172</v>
      </c>
      <c r="N64" s="43">
        <f t="shared" si="2"/>
        <v>0.009560185185185172</v>
      </c>
      <c r="O64" s="44">
        <f t="shared" si="3"/>
        <v>0.009560185185185172</v>
      </c>
      <c r="P64" s="44">
        <f t="shared" si="4"/>
        <v>0.22944444444444412</v>
      </c>
    </row>
    <row r="65" spans="1:16" s="11" customFormat="1" ht="23.25" customHeight="1">
      <c r="A65" s="23" t="s">
        <v>263</v>
      </c>
      <c r="B65" s="49">
        <v>0.0180555555555556</v>
      </c>
      <c r="C65" s="23">
        <v>61</v>
      </c>
      <c r="D65" s="36" t="s">
        <v>187</v>
      </c>
      <c r="E65" s="36" t="s">
        <v>81</v>
      </c>
      <c r="F65" s="36" t="s">
        <v>188</v>
      </c>
      <c r="G65" s="36">
        <v>1995</v>
      </c>
      <c r="H65" s="58" t="s">
        <v>103</v>
      </c>
      <c r="I65" s="27" t="s">
        <v>3</v>
      </c>
      <c r="J65" s="46">
        <f t="shared" si="6"/>
        <v>28843.269230769354</v>
      </c>
      <c r="K65" s="31">
        <v>0.027685185185185188</v>
      </c>
      <c r="L65" s="28">
        <f t="shared" si="7"/>
        <v>0.009629629629629589</v>
      </c>
      <c r="N65" s="43">
        <f t="shared" si="2"/>
        <v>0.009629629629629589</v>
      </c>
      <c r="O65" s="44">
        <f t="shared" si="3"/>
        <v>0.009629629629629589</v>
      </c>
      <c r="P65" s="44">
        <f t="shared" si="4"/>
        <v>0.23111111111111013</v>
      </c>
    </row>
    <row r="66" spans="1:16" s="11" customFormat="1" ht="23.25" customHeight="1">
      <c r="A66" s="23" t="s">
        <v>264</v>
      </c>
      <c r="B66" s="49">
        <v>0.0201388888888889</v>
      </c>
      <c r="C66" s="23">
        <v>67</v>
      </c>
      <c r="D66" s="36" t="s">
        <v>208</v>
      </c>
      <c r="E66" s="36" t="s">
        <v>98</v>
      </c>
      <c r="F66" s="36" t="s">
        <v>71</v>
      </c>
      <c r="G66" s="36">
        <v>1993</v>
      </c>
      <c r="H66" s="58" t="s">
        <v>63</v>
      </c>
      <c r="I66" s="27" t="s">
        <v>6</v>
      </c>
      <c r="J66" s="46">
        <f t="shared" si="6"/>
        <v>28808.643457382983</v>
      </c>
      <c r="K66" s="31">
        <v>0.029780092592592594</v>
      </c>
      <c r="L66" s="28">
        <f t="shared" si="7"/>
        <v>0.009641203703703694</v>
      </c>
      <c r="N66" s="43">
        <f t="shared" si="2"/>
        <v>0.009641203703703694</v>
      </c>
      <c r="O66" s="44">
        <f t="shared" si="3"/>
        <v>0.009641203703703694</v>
      </c>
      <c r="P66" s="44">
        <f t="shared" si="4"/>
        <v>0.23138888888888864</v>
      </c>
    </row>
    <row r="67" spans="1:16" s="11" customFormat="1" ht="23.25" customHeight="1">
      <c r="A67" s="23" t="s">
        <v>265</v>
      </c>
      <c r="B67" s="49">
        <v>0.0184027777777778</v>
      </c>
      <c r="C67" s="23">
        <v>62</v>
      </c>
      <c r="D67" s="36" t="s">
        <v>93</v>
      </c>
      <c r="E67" s="36" t="s">
        <v>97</v>
      </c>
      <c r="F67" s="36" t="s">
        <v>277</v>
      </c>
      <c r="G67" s="36">
        <v>1960</v>
      </c>
      <c r="H67" s="58" t="s">
        <v>76</v>
      </c>
      <c r="I67" s="27" t="s">
        <v>11</v>
      </c>
      <c r="J67" s="46">
        <f t="shared" si="6"/>
        <v>28739.64071856295</v>
      </c>
      <c r="K67" s="31">
        <v>0.028067129629629626</v>
      </c>
      <c r="L67" s="28">
        <f t="shared" si="7"/>
        <v>0.009664351851851827</v>
      </c>
      <c r="N67" s="43">
        <f t="shared" si="2"/>
        <v>0.009664351851851827</v>
      </c>
      <c r="O67" s="44">
        <f t="shared" si="3"/>
        <v>0.009664351851851827</v>
      </c>
      <c r="P67" s="44">
        <f t="shared" si="4"/>
        <v>0.23194444444444384</v>
      </c>
    </row>
    <row r="68" spans="1:16" s="11" customFormat="1" ht="23.25" customHeight="1">
      <c r="A68" s="23" t="s">
        <v>266</v>
      </c>
      <c r="B68" s="49">
        <v>0.0107638888888889</v>
      </c>
      <c r="C68" s="23">
        <v>39</v>
      </c>
      <c r="D68" s="36" t="s">
        <v>205</v>
      </c>
      <c r="E68" s="36" t="s">
        <v>206</v>
      </c>
      <c r="F68" s="36" t="s">
        <v>71</v>
      </c>
      <c r="G68" s="36">
        <v>1957</v>
      </c>
      <c r="H68" s="58" t="s">
        <v>76</v>
      </c>
      <c r="I68" s="27" t="s">
        <v>12</v>
      </c>
      <c r="J68" s="46">
        <f t="shared" si="6"/>
        <v>28466.90391459078</v>
      </c>
      <c r="K68" s="31">
        <v>0.020520833333333332</v>
      </c>
      <c r="L68" s="28">
        <f t="shared" si="7"/>
        <v>0.009756944444444433</v>
      </c>
      <c r="N68" s="43">
        <f t="shared" si="2"/>
        <v>0.009756944444444433</v>
      </c>
      <c r="O68" s="44">
        <f t="shared" si="3"/>
        <v>0.009756944444444433</v>
      </c>
      <c r="P68" s="44">
        <f t="shared" si="4"/>
        <v>0.23416666666666638</v>
      </c>
    </row>
    <row r="69" spans="1:16" s="11" customFormat="1" ht="23.25" customHeight="1">
      <c r="A69" s="23" t="s">
        <v>267</v>
      </c>
      <c r="B69" s="49">
        <v>0.0128472222222223</v>
      </c>
      <c r="C69" s="23">
        <v>45</v>
      </c>
      <c r="D69" s="36" t="s">
        <v>222</v>
      </c>
      <c r="E69" s="36" t="s">
        <v>184</v>
      </c>
      <c r="F69" s="36" t="s">
        <v>71</v>
      </c>
      <c r="G69" s="36">
        <v>1982</v>
      </c>
      <c r="H69" s="58" t="s">
        <v>59</v>
      </c>
      <c r="I69" s="27" t="s">
        <v>41</v>
      </c>
      <c r="J69" s="46">
        <f t="shared" si="6"/>
        <v>28365.957446808734</v>
      </c>
      <c r="K69" s="31">
        <v>0.02263888888888889</v>
      </c>
      <c r="L69" s="28">
        <f t="shared" si="7"/>
        <v>0.00979166666666659</v>
      </c>
      <c r="N69" s="43">
        <f t="shared" si="2"/>
        <v>0.00979166666666659</v>
      </c>
      <c r="O69" s="44">
        <f t="shared" si="3"/>
        <v>0.00979166666666659</v>
      </c>
      <c r="P69" s="44">
        <f t="shared" si="4"/>
        <v>0.23499999999999815</v>
      </c>
    </row>
    <row r="70" spans="1:16" s="11" customFormat="1" ht="23.25" customHeight="1">
      <c r="A70" s="23" t="s">
        <v>268</v>
      </c>
      <c r="B70" s="49">
        <v>0.024652777777777777</v>
      </c>
      <c r="C70" s="23">
        <v>83</v>
      </c>
      <c r="D70" s="36" t="s">
        <v>245</v>
      </c>
      <c r="E70" s="36" t="s">
        <v>220</v>
      </c>
      <c r="F70" s="36" t="s">
        <v>71</v>
      </c>
      <c r="G70" s="36">
        <v>1955</v>
      </c>
      <c r="H70" s="58" t="s">
        <v>76</v>
      </c>
      <c r="I70" s="27" t="s">
        <v>13</v>
      </c>
      <c r="J70" s="46">
        <f t="shared" si="6"/>
        <v>27270.000000000007</v>
      </c>
      <c r="K70" s="31">
        <v>0.03483796296296296</v>
      </c>
      <c r="L70" s="28">
        <f t="shared" si="7"/>
        <v>0.010185185185185183</v>
      </c>
      <c r="N70" s="43">
        <f t="shared" si="2"/>
        <v>0.010185185185185183</v>
      </c>
      <c r="O70" s="44">
        <f t="shared" si="3"/>
        <v>0.010185185185185183</v>
      </c>
      <c r="P70" s="44">
        <f t="shared" si="4"/>
        <v>0.24444444444444438</v>
      </c>
    </row>
    <row r="71" spans="1:16" s="11" customFormat="1" ht="23.25" customHeight="1">
      <c r="A71" s="23" t="s">
        <v>269</v>
      </c>
      <c r="B71" s="49">
        <v>0.00625000000000001</v>
      </c>
      <c r="C71" s="23">
        <v>24</v>
      </c>
      <c r="D71" s="36" t="s">
        <v>194</v>
      </c>
      <c r="E71" s="36" t="s">
        <v>195</v>
      </c>
      <c r="F71" s="36" t="s">
        <v>71</v>
      </c>
      <c r="G71" s="36">
        <v>1945</v>
      </c>
      <c r="H71" s="58" t="s">
        <v>76</v>
      </c>
      <c r="I71" s="27" t="s">
        <v>14</v>
      </c>
      <c r="J71" s="46">
        <f t="shared" si="6"/>
        <v>26753.177257525105</v>
      </c>
      <c r="K71" s="31">
        <v>0.016631944444444446</v>
      </c>
      <c r="L71" s="28">
        <f t="shared" si="7"/>
        <v>0.010381944444444437</v>
      </c>
      <c r="N71" s="43">
        <f t="shared" si="2"/>
        <v>0.010381944444444437</v>
      </c>
      <c r="O71" s="44">
        <f t="shared" si="3"/>
        <v>0.010381944444444437</v>
      </c>
      <c r="P71" s="44">
        <f t="shared" si="4"/>
        <v>0.24916666666666648</v>
      </c>
    </row>
    <row r="72" spans="1:16" s="11" customFormat="1" ht="23.25" customHeight="1">
      <c r="A72" s="23" t="s">
        <v>270</v>
      </c>
      <c r="B72" s="49">
        <v>0.0239583333333334</v>
      </c>
      <c r="C72" s="23">
        <v>81</v>
      </c>
      <c r="D72" s="36" t="s">
        <v>130</v>
      </c>
      <c r="E72" s="36" t="s">
        <v>225</v>
      </c>
      <c r="F72" s="36" t="s">
        <v>233</v>
      </c>
      <c r="G72" s="36">
        <v>2003</v>
      </c>
      <c r="H72" s="58" t="s">
        <v>103</v>
      </c>
      <c r="I72" s="27" t="s">
        <v>4</v>
      </c>
      <c r="J72" s="46">
        <f t="shared" si="6"/>
        <v>26112.731229597553</v>
      </c>
      <c r="K72" s="31">
        <v>0.03459490740740741</v>
      </c>
      <c r="L72" s="28">
        <f t="shared" si="7"/>
        <v>0.010636574074074007</v>
      </c>
      <c r="N72" s="43">
        <f>L72</f>
        <v>0.010636574074074007</v>
      </c>
      <c r="O72" s="44">
        <f aca="true" t="shared" si="8" ref="O72:O79">N72</f>
        <v>0.010636574074074007</v>
      </c>
      <c r="P72" s="44">
        <f aca="true" t="shared" si="9" ref="P72:P79">O72*24</f>
        <v>0.25527777777777616</v>
      </c>
    </row>
    <row r="73" spans="1:16" s="11" customFormat="1" ht="23.25" customHeight="1">
      <c r="A73" s="23" t="s">
        <v>271</v>
      </c>
      <c r="B73" s="49">
        <v>0.0149305555555556</v>
      </c>
      <c r="C73" s="23">
        <v>52</v>
      </c>
      <c r="D73" s="36" t="s">
        <v>228</v>
      </c>
      <c r="E73" s="36" t="s">
        <v>229</v>
      </c>
      <c r="F73" s="36" t="s">
        <v>71</v>
      </c>
      <c r="G73" s="36">
        <v>2008</v>
      </c>
      <c r="H73" s="58" t="s">
        <v>112</v>
      </c>
      <c r="I73" s="27" t="s">
        <v>4</v>
      </c>
      <c r="J73" s="46">
        <f t="shared" si="6"/>
        <v>23481.017612524556</v>
      </c>
      <c r="K73" s="31">
        <v>0.026759259259259257</v>
      </c>
      <c r="L73" s="28">
        <f t="shared" si="7"/>
        <v>0.011828703703703657</v>
      </c>
      <c r="N73" s="43">
        <f>L73</f>
        <v>0.011828703703703657</v>
      </c>
      <c r="O73" s="44">
        <f t="shared" si="8"/>
        <v>0.011828703703703657</v>
      </c>
      <c r="P73" s="44">
        <f t="shared" si="9"/>
        <v>0.28388888888888775</v>
      </c>
    </row>
    <row r="74" spans="1:16" s="11" customFormat="1" ht="23.25" customHeight="1">
      <c r="A74" s="23" t="s">
        <v>272</v>
      </c>
      <c r="B74" s="49">
        <v>0.00798611111111112</v>
      </c>
      <c r="C74" s="23">
        <v>31</v>
      </c>
      <c r="D74" s="36" t="s">
        <v>200</v>
      </c>
      <c r="E74" s="36" t="s">
        <v>201</v>
      </c>
      <c r="F74" s="36" t="s">
        <v>71</v>
      </c>
      <c r="G74" s="36">
        <v>2005</v>
      </c>
      <c r="H74" s="58" t="s">
        <v>103</v>
      </c>
      <c r="I74" s="27" t="s">
        <v>5</v>
      </c>
      <c r="J74" s="46">
        <f t="shared" si="6"/>
        <v>18016.21621621622</v>
      </c>
      <c r="K74" s="31">
        <v>0.023402777777777783</v>
      </c>
      <c r="L74" s="28">
        <f t="shared" si="7"/>
        <v>0.015416666666666664</v>
      </c>
      <c r="N74" s="43">
        <f>L74</f>
        <v>0.015416666666666664</v>
      </c>
      <c r="O74" s="44">
        <f t="shared" si="8"/>
        <v>0.015416666666666664</v>
      </c>
      <c r="P74" s="44">
        <f t="shared" si="9"/>
        <v>0.36999999999999994</v>
      </c>
    </row>
    <row r="75" spans="1:16" s="11" customFormat="1" ht="23.25" customHeight="1">
      <c r="A75" s="23" t="s">
        <v>273</v>
      </c>
      <c r="B75" s="49">
        <v>0.00763888888888889</v>
      </c>
      <c r="C75" s="23">
        <v>28</v>
      </c>
      <c r="D75" s="36" t="s">
        <v>200</v>
      </c>
      <c r="E75" s="36" t="s">
        <v>201</v>
      </c>
      <c r="F75" s="36" t="s">
        <v>71</v>
      </c>
      <c r="G75" s="36">
        <v>2005</v>
      </c>
      <c r="H75" s="58" t="s">
        <v>103</v>
      </c>
      <c r="I75" s="27" t="s">
        <v>6</v>
      </c>
      <c r="J75" s="46">
        <f t="shared" si="6"/>
        <v>16983.43949044586</v>
      </c>
      <c r="K75" s="31">
        <v>0.023993055555555556</v>
      </c>
      <c r="L75" s="28">
        <f t="shared" si="7"/>
        <v>0.016354166666666666</v>
      </c>
      <c r="N75" s="43">
        <f aca="true" t="shared" si="10" ref="N75:N81">L75</f>
        <v>0.016354166666666666</v>
      </c>
      <c r="O75" s="44">
        <f t="shared" si="8"/>
        <v>0.016354166666666666</v>
      </c>
      <c r="P75" s="44">
        <f t="shared" si="9"/>
        <v>0.39249999999999996</v>
      </c>
    </row>
    <row r="76" spans="1:16" s="11" customFormat="1" ht="23.25" customHeight="1">
      <c r="A76" s="23" t="s">
        <v>274</v>
      </c>
      <c r="B76" s="49">
        <v>0.0177083333333334</v>
      </c>
      <c r="C76" s="23">
        <v>60</v>
      </c>
      <c r="D76" s="36" t="s">
        <v>239</v>
      </c>
      <c r="E76" s="36" t="s">
        <v>240</v>
      </c>
      <c r="F76" s="36" t="s">
        <v>71</v>
      </c>
      <c r="G76" s="36">
        <v>1976</v>
      </c>
      <c r="H76" s="58" t="s">
        <v>59</v>
      </c>
      <c r="I76" s="27"/>
      <c r="J76" s="46"/>
      <c r="K76" s="31" t="s">
        <v>246</v>
      </c>
      <c r="L76" s="28"/>
      <c r="N76" s="43">
        <f t="shared" si="10"/>
        <v>0</v>
      </c>
      <c r="O76" s="44">
        <f t="shared" si="8"/>
        <v>0</v>
      </c>
      <c r="P76" s="44">
        <f t="shared" si="9"/>
        <v>0</v>
      </c>
    </row>
    <row r="77" spans="1:16" s="11" customFormat="1" ht="23.25" customHeight="1">
      <c r="A77" s="23" t="s">
        <v>275</v>
      </c>
      <c r="B77" s="49">
        <v>0.0225694444444445</v>
      </c>
      <c r="C77" s="23">
        <v>77</v>
      </c>
      <c r="D77" s="36" t="s">
        <v>236</v>
      </c>
      <c r="E77" s="36" t="s">
        <v>141</v>
      </c>
      <c r="F77" s="36" t="s">
        <v>71</v>
      </c>
      <c r="G77" s="36">
        <v>1999</v>
      </c>
      <c r="H77" s="58" t="s">
        <v>112</v>
      </c>
      <c r="I77" s="27"/>
      <c r="J77" s="46"/>
      <c r="K77" s="30" t="s">
        <v>246</v>
      </c>
      <c r="L77" s="28"/>
      <c r="N77" s="43">
        <f t="shared" si="10"/>
        <v>0</v>
      </c>
      <c r="O77" s="44">
        <f t="shared" si="8"/>
        <v>0</v>
      </c>
      <c r="P77" s="44">
        <f t="shared" si="9"/>
        <v>0</v>
      </c>
    </row>
    <row r="78" spans="1:16" s="11" customFormat="1" ht="23.25" customHeight="1">
      <c r="A78" s="23" t="s">
        <v>276</v>
      </c>
      <c r="B78" s="49">
        <v>0.0236111111111112</v>
      </c>
      <c r="C78" s="23">
        <v>80</v>
      </c>
      <c r="D78" s="36" t="s">
        <v>236</v>
      </c>
      <c r="E78" s="36" t="s">
        <v>84</v>
      </c>
      <c r="F78" s="36" t="s">
        <v>71</v>
      </c>
      <c r="G78" s="36">
        <v>1970</v>
      </c>
      <c r="H78" s="58" t="s">
        <v>59</v>
      </c>
      <c r="I78" s="27"/>
      <c r="J78" s="46"/>
      <c r="K78" s="31" t="s">
        <v>246</v>
      </c>
      <c r="L78" s="28"/>
      <c r="N78" s="43">
        <f>L78</f>
        <v>0</v>
      </c>
      <c r="O78" s="44">
        <f t="shared" si="8"/>
        <v>0</v>
      </c>
      <c r="P78" s="44">
        <f t="shared" si="9"/>
        <v>0</v>
      </c>
    </row>
    <row r="79" spans="1:16" s="11" customFormat="1" ht="23.25" customHeight="1">
      <c r="A79" s="23" t="s">
        <v>283</v>
      </c>
      <c r="B79" s="49">
        <v>0.025</v>
      </c>
      <c r="C79" s="23">
        <v>84</v>
      </c>
      <c r="D79" s="36" t="s">
        <v>281</v>
      </c>
      <c r="E79" s="36" t="s">
        <v>67</v>
      </c>
      <c r="F79" s="36" t="s">
        <v>150</v>
      </c>
      <c r="G79" s="36">
        <v>1930</v>
      </c>
      <c r="H79" s="58" t="s">
        <v>76</v>
      </c>
      <c r="I79" s="27"/>
      <c r="J79" s="46"/>
      <c r="K79" s="31" t="s">
        <v>282</v>
      </c>
      <c r="L79" s="28"/>
      <c r="N79" s="43">
        <f t="shared" si="10"/>
        <v>0</v>
      </c>
      <c r="O79" s="44">
        <f t="shared" si="8"/>
        <v>0</v>
      </c>
      <c r="P79" s="44">
        <f t="shared" si="9"/>
        <v>0</v>
      </c>
    </row>
    <row r="80" spans="1:14" ht="15">
      <c r="A80" s="33"/>
      <c r="B80" s="50" t="s">
        <v>156</v>
      </c>
      <c r="F80" s="5" t="s">
        <v>154</v>
      </c>
      <c r="N80" s="43">
        <f t="shared" si="10"/>
        <v>0</v>
      </c>
    </row>
    <row r="81" spans="1:14" ht="15">
      <c r="A81" s="6" t="s">
        <v>248</v>
      </c>
      <c r="B81" s="50"/>
      <c r="F81" s="5" t="s">
        <v>247</v>
      </c>
      <c r="N81" s="43">
        <f t="shared" si="10"/>
        <v>0</v>
      </c>
    </row>
    <row r="82" spans="1:6" ht="14.25">
      <c r="A82" s="6" t="s">
        <v>164</v>
      </c>
      <c r="B82" s="50"/>
      <c r="F82" s="5" t="s">
        <v>153</v>
      </c>
    </row>
  </sheetData>
  <sheetProtection/>
  <mergeCells count="4">
    <mergeCell ref="D1:K1"/>
    <mergeCell ref="A5:B5"/>
    <mergeCell ref="J5:L5"/>
    <mergeCell ref="C4:K4"/>
  </mergeCells>
  <printOptions/>
  <pageMargins left="0.1968503937007874" right="0.1968503937007874" top="0.5905511811023623" bottom="0.3937007874015748" header="0" footer="0"/>
  <pageSetup fitToHeight="0" horizontalDpi="600" verticalDpi="600" orientation="portrait" paperSize="9" scale="85" r:id="rId5"/>
  <drawing r:id="rId4"/>
  <legacyDrawing r:id="rId3"/>
  <oleObjects>
    <oleObject progId="AcroExch.Document.7" shapeId="72416" r:id="rId1"/>
    <oleObject progId="Word.Picture.8" shapeId="7241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Hlbocký Marián</cp:lastModifiedBy>
  <cp:lastPrinted>2011-09-12T05:47:40Z</cp:lastPrinted>
  <dcterms:created xsi:type="dcterms:W3CDTF">1997-01-24T11:07:25Z</dcterms:created>
  <dcterms:modified xsi:type="dcterms:W3CDTF">2011-09-12T08:14:12Z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